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7"/>
  </bookViews>
  <sheets>
    <sheet name="Справка в ГП раздел 1" sheetId="1" state="visible" r:id="rId1"/>
    <sheet name="Справка ГП раздел 3 финанс" sheetId="2" state="visible" r:id="rId2"/>
    <sheet name="Справка КМП 9 изм.финанс" sheetId="3" state="visible" r:id="rId3"/>
    <sheet name="Справка КПМ8-изм.финанс " sheetId="4" state="visible" r:id="rId4"/>
    <sheet name="Справка КПМ6-изм.финанс" sheetId="5" state="visible" r:id="rId5"/>
    <sheet name="Спр. КПМ 6- изм.меропр." sheetId="6" state="visible" r:id="rId6"/>
    <sheet name="Справка КПМ 7 изм.финанс " sheetId="7" state="visible" r:id="rId7"/>
    <sheet name="Изм в рег.проект 2" sheetId="8" state="visible" r:id="rId8"/>
  </sheets>
  <definedNames>
    <definedName name="_ftn1" localSheetId="1">'Справка ГП раздел 3 финанс'!#REF!</definedName>
    <definedName name="_ftn2" localSheetId="1">'Справка ГП раздел 3 финанс'!#REF!</definedName>
    <definedName name="_ftn3" localSheetId="1">'Справка ГП раздел 3 финанс'!#REF!</definedName>
    <definedName name="_ftn4" localSheetId="1">'Справка ГП раздел 3 финанс'!#REF!</definedName>
    <definedName name="_ftn5" localSheetId="1">'Справка ГП раздел 3 финанс'!#REF!</definedName>
    <definedName name="_ftnref1" localSheetId="1">'Справка ГП раздел 3 финанс'!$B$9</definedName>
    <definedName name="_ftnref2" localSheetId="1">'Справка ГП раздел 3 финанс'!$C$13</definedName>
    <definedName name="_ftnref3" localSheetId="1">'Справка ГП раздел 3 финанс'!#REF!</definedName>
    <definedName name="_ftnref4" localSheetId="1">'Справка ГП раздел 3 финанс'!#REF!</definedName>
    <definedName name="_ftnref5" localSheetId="1">'Справка ГП раздел 3 финанс'!#REF!</definedName>
    <definedName name="_ftn1" localSheetId="2">'Справка КМП 9 изм.финанс'!#REF!</definedName>
    <definedName name="_ftn2" localSheetId="2">'Справка КМП 9 изм.финанс'!#REF!</definedName>
    <definedName name="_ftn3" localSheetId="2">'Справка КМП 9 изм.финанс'!#REF!</definedName>
    <definedName name="_ftn4" localSheetId="2">'Справка КМП 9 изм.финанс'!#REF!</definedName>
    <definedName name="_ftn5" localSheetId="2">'Справка КМП 9 изм.финанс'!#REF!</definedName>
    <definedName name="_ftnref1" localSheetId="2">'Справка КМП 9 изм.финанс'!$B$10</definedName>
    <definedName name="_ftnref2" localSheetId="2">'Справка КМП 9 изм.финанс'!$C$14</definedName>
    <definedName name="_ftnref3" localSheetId="2">'Справка КМП 9 изм.финанс'!#REF!</definedName>
    <definedName name="_ftnref4" localSheetId="2">'Справка КМП 9 изм.финанс'!#REF!</definedName>
    <definedName name="_ftnref5" localSheetId="2">'Справка КМП 9 изм.финанс'!#REF!</definedName>
    <definedName name="_ftn1" localSheetId="3">'Справка КПМ8-изм.финанс '!#REF!</definedName>
    <definedName name="_ftn2" localSheetId="3">'Справка КПМ8-изм.финанс '!#REF!</definedName>
    <definedName name="_ftn3" localSheetId="3">'Справка КПМ8-изм.финанс '!#REF!</definedName>
    <definedName name="_ftn4" localSheetId="3">'Справка КПМ8-изм.финанс '!#REF!</definedName>
    <definedName name="_ftn5" localSheetId="3">'Справка КПМ8-изм.финанс '!#REF!</definedName>
    <definedName name="_ftnref1" localSheetId="3">'Справка КПМ8-изм.финанс '!$B$10</definedName>
    <definedName name="_ftnref2" localSheetId="3">'Справка КПМ8-изм.финанс '!$C$14</definedName>
    <definedName name="_ftnref3" localSheetId="3">'Справка КПМ8-изм.финанс '!#REF!</definedName>
    <definedName name="_ftnref4" localSheetId="3">'Справка КПМ8-изм.финанс '!#REF!</definedName>
    <definedName name="_ftnref5" localSheetId="3">'Справка КПМ8-изм.финанс '!#REF!</definedName>
    <definedName name="_ftn1" localSheetId="4">'Справка КПМ6-изм.финанс'!#REF!</definedName>
    <definedName name="_ftn2" localSheetId="4">'Справка КПМ6-изм.финанс'!#REF!</definedName>
    <definedName name="_ftn3" localSheetId="4">'Справка КПМ6-изм.финанс'!#REF!</definedName>
    <definedName name="_ftn4" localSheetId="4">'Справка КПМ6-изм.финанс'!#REF!</definedName>
    <definedName name="_ftn5" localSheetId="4">'Справка КПМ6-изм.финанс'!#REF!</definedName>
    <definedName name="_ftnref1" localSheetId="4">'Справка КПМ6-изм.финанс'!$B$10</definedName>
    <definedName name="_ftnref2" localSheetId="4">'Справка КПМ6-изм.финанс'!$C$14</definedName>
    <definedName name="_ftnref3" localSheetId="4">'Справка КПМ6-изм.финанс'!#REF!</definedName>
    <definedName name="_ftnref4" localSheetId="4">'Справка КПМ6-изм.финанс'!#REF!</definedName>
    <definedName name="_ftnref5" localSheetId="4">'Справка КПМ6-изм.финанс'!#REF!</definedName>
    <definedName name="_ftn1" localSheetId="6">'Справка КПМ 7 изм.финанс '!#REF!</definedName>
    <definedName name="_ftn2" localSheetId="6">'Справка КПМ 7 изм.финанс '!#REF!</definedName>
    <definedName name="_ftn3" localSheetId="6">'Справка КПМ 7 изм.финанс '!#REF!</definedName>
    <definedName name="_ftn4" localSheetId="6">'Справка КПМ 7 изм.финанс '!#REF!</definedName>
    <definedName name="_ftn5" localSheetId="6">'Справка КПМ 7 изм.финанс '!#REF!</definedName>
    <definedName name="_ftnref1" localSheetId="6">'Справка КПМ 7 изм.финанс '!$B$10</definedName>
    <definedName name="_ftnref2" localSheetId="6">'Справка КПМ 7 изм.финанс '!$C$14</definedName>
    <definedName name="_ftnref3" localSheetId="6">'Справка КПМ 7 изм.финанс '!#REF!</definedName>
    <definedName name="_ftnref4" localSheetId="6">'Справка КПМ 7 изм.финанс '!#REF!</definedName>
    <definedName name="_ftnref5" localSheetId="6">'Справка КПМ 7 изм.финанс '!#REF!</definedName>
  </definedNames>
  <calcPr iterate="1"/>
</workbook>
</file>

<file path=xl/sharedStrings.xml><?xml version="1.0" encoding="utf-8"?>
<sst xmlns="http://schemas.openxmlformats.org/spreadsheetml/2006/main" count="151" uniqueCount="151">
  <si>
    <t xml:space="preserve">Справка о внесении изменений в паспорт государственной программы Мурманской области "Государственное управление и гражданское общество"</t>
  </si>
  <si>
    <t xml:space="preserve">1. Изменение основных положений </t>
  </si>
  <si>
    <t xml:space="preserve">№ п/п</t>
  </si>
  <si>
    <t xml:space="preserve">Изменяемый параметр</t>
  </si>
  <si>
    <t xml:space="preserve">Действующая редакция</t>
  </si>
  <si>
    <t xml:space="preserve">Новая редакция</t>
  </si>
  <si>
    <t xml:space="preserve">Тип изменения[1] </t>
  </si>
  <si>
    <t xml:space="preserve">Причины и обоснование необходимости внесения изменений</t>
  </si>
  <si>
    <t>1.</t>
  </si>
  <si>
    <t xml:space="preserve">Куратор государственной программы</t>
  </si>
  <si>
    <t>Ф.И.О.</t>
  </si>
  <si>
    <t>-</t>
  </si>
  <si>
    <t>Должность</t>
  </si>
  <si>
    <t>2.</t>
  </si>
  <si>
    <t xml:space="preserve">Ответственный исполнитель / соисполнители государственной программы</t>
  </si>
  <si>
    <t xml:space="preserve">Наименование исполнительного органа Мурманской области</t>
  </si>
  <si>
    <t xml:space="preserve">Ф.И.О. руководителя исполнительного органа Мурманской области </t>
  </si>
  <si>
    <t>3.</t>
  </si>
  <si>
    <t xml:space="preserve">Цели государственной программы</t>
  </si>
  <si>
    <t>4.</t>
  </si>
  <si>
    <t xml:space="preserve">Объемы финансового обеспечения за весь период реализации</t>
  </si>
  <si>
    <t>Всего</t>
  </si>
  <si>
    <t>изменение</t>
  </si>
  <si>
    <t xml:space="preserve">Перераспределение финансовых средств в размере 7076,250 тыс. руб. из  государственной программы Мурманской области «Информационное общество», утвержденной постановлением Правительства Мурманской области от 11.11.2020 № 785-ПП в государственную программу Мурманской области «Государственное управление и гражданское общество», утвержденуюй постановлением Правительства Мурманской области от 11.11.2020 №793-ПП, с целью организации проведения итогового мероприятия для добровольцев (волонтеров) и молодежи Мурманской области.</t>
  </si>
  <si>
    <t xml:space="preserve">Этап 1:</t>
  </si>
  <si>
    <t xml:space="preserve">Этап 2:</t>
  </si>
  <si>
    <t xml:space="preserve">[1]  Здесь и далее указывается тип изменения (добавление, изменение, удаление).</t>
  </si>
  <si>
    <t xml:space="preserve">3. Изменение финансового обеспечения государственной программы</t>
  </si>
  <si>
    <t xml:space="preserve">Изменение объемов финансирования (5-3)</t>
  </si>
  <si>
    <t xml:space="preserve">Государственная программа Мурманской области «Государственное управление и гражданское общество» (всего), в том числе:</t>
  </si>
  <si>
    <t>1.1.</t>
  </si>
  <si>
    <t xml:space="preserve">Бюджет субъекта Российской Федерации (всего), из них:</t>
  </si>
  <si>
    <t>1.1.1.</t>
  </si>
  <si>
    <t xml:space="preserve">в том числе межбюджетные трансферты из федерального бюджета (справочно) </t>
  </si>
  <si>
    <t>1.1.2.</t>
  </si>
  <si>
    <t xml:space="preserve">в том числе межбюджетные трансферты из иных бюджетов бюджетной системы
Российской Федерации (справочно)</t>
  </si>
  <si>
    <t>1.1.3.</t>
  </si>
  <si>
    <t xml:space="preserve">межбюджетные трансферты местным бюджетам</t>
  </si>
  <si>
    <t>1.1.4.</t>
  </si>
  <si>
    <t xml:space="preserve">межбюджетные трансферты бюджету территориального государственного внебюджетного фонда (бюджету территориального фонда обязательного медицинского страхования) </t>
  </si>
  <si>
    <t>1.2.</t>
  </si>
  <si>
    <t xml:space="preserve">Бюджет территориального государственного внебюджетного фонда (бюджет территориального фонда обязательного медицинского страхования)</t>
  </si>
  <si>
    <t>1.3.</t>
  </si>
  <si>
    <t xml:space="preserve">Консолидированные бюджеты муниципальных образований</t>
  </si>
  <si>
    <t>1.4.</t>
  </si>
  <si>
    <t xml:space="preserve">Внебюджетные источники</t>
  </si>
  <si>
    <t xml:space="preserve">1. Аппарат Правительства Мурманской области (всего), в том числе:</t>
  </si>
  <si>
    <t xml:space="preserve"> -</t>
  </si>
  <si>
    <t>2.1.</t>
  </si>
  <si>
    <t>2.1.1.</t>
  </si>
  <si>
    <t>2.1.2.</t>
  </si>
  <si>
    <t>2.1.3.</t>
  </si>
  <si>
    <t>2.1.4.</t>
  </si>
  <si>
    <t>2.2.</t>
  </si>
  <si>
    <t>2.3.</t>
  </si>
  <si>
    <t>2.4.</t>
  </si>
  <si>
    <t xml:space="preserve">7. Комитет молодежной политики Мурманской области (всего), в том числе:</t>
  </si>
  <si>
    <t xml:space="preserve"> 6. Комплекс процессных мероприятий «Обеспечение реализации государственных функций и полномочий Аппарата Правительства Мурманской области и подведомственных ему организаций» (всего), в том числе:</t>
  </si>
  <si>
    <t xml:space="preserve">Перераспределение 10,0 тыс. рублей  с мероприятия «Обеспечено проведение ремонта зданий и помещений, закрепленных за ГОБУ «Управление по обеспечению деятельности Правительства Мурманской области» на праве оперативного управления и находящихся в его пользовании в соответствии с договорами гражданско-правового характера, а также в случае необходимости ремонта асфальтового покрытия прилегающих территорий административных зданий, закрепленных за Учреждением на праве оперативного управления» (в связи с актуализацией плана ремонтных работ)  на  мероприятие «Обеспечена деятельность Общественной палаты  Мурманской области» комплекса процессных мероприятий «Создание условий для укрепления единства российской нации и этнокультурного развития народов России в Мурманской области» в целях обеспечения возмещения  командировочных расходов членам Общественной палаты Мурманской области.                                                                 </t>
  </si>
  <si>
    <t xml:space="preserve"> 8. Комплекс процессных мероприятий «Создание условий для укрепления единства российской нации и этнокультурного развития народов России в Мурманской области» (всего), в том числе:</t>
  </si>
  <si>
    <t xml:space="preserve">9. Комплекс процессных мероприятий «Осуществление комплекса мер, направленных на поддержку молодежных инициатив» (всего), в том числе:</t>
  </si>
  <si>
    <t>3.1.</t>
  </si>
  <si>
    <t>3.1.1.</t>
  </si>
  <si>
    <t>3.1.2.</t>
  </si>
  <si>
    <t>3.1.3.</t>
  </si>
  <si>
    <t>3.1.4.</t>
  </si>
  <si>
    <t>3.2.</t>
  </si>
  <si>
    <t>3.3.</t>
  </si>
  <si>
    <t>4.4.</t>
  </si>
  <si>
    <t xml:space="preserve">Справка о внесении изменений в паспорт комплекса процессных мероприятий "Осуществление комплекс мер, направленных на поддержку молодежных инициати"</t>
  </si>
  <si>
    <t xml:space="preserve">3. Изменение финансового обеспечение комплекса процессных мероприятий </t>
  </si>
  <si>
    <t xml:space="preserve">Комплекс процессных мероприятий «Осуществление комплекса мер, направленных на поддержку молодежных инициатив» (всего), в том числе:</t>
  </si>
  <si>
    <t xml:space="preserve">1. Комитет молодежной политики Мурманской области (всего), в том числе:</t>
  </si>
  <si>
    <t xml:space="preserve">11. Мероприятие (результат) «Организованы и проведены мероприятия молодежной направленности» всего, в том числе: </t>
  </si>
  <si>
    <t>3.1</t>
  </si>
  <si>
    <t>3.1.1</t>
  </si>
  <si>
    <t>3.1.2</t>
  </si>
  <si>
    <t>3.1.3</t>
  </si>
  <si>
    <t>3.1.4</t>
  </si>
  <si>
    <t>3.2</t>
  </si>
  <si>
    <t>3.3</t>
  </si>
  <si>
    <t>3.4</t>
  </si>
  <si>
    <t xml:space="preserve">Справка о внесении изменений в паспорт комплекса процессных мероприятий «Создание условий для укрепления единства российской нации и этнокультурного развития народов России в Мурманской области» </t>
  </si>
  <si>
    <t xml:space="preserve">3. Изменение финансового обеспечения государственной
программы
</t>
  </si>
  <si>
    <t xml:space="preserve"> Комплекс процессных мероприятий «Создание условий для укрепления единства российской нации и этнокультурного развития народов России в Мурманской области» (всего), в том числе:</t>
  </si>
  <si>
    <t xml:space="preserve">Перераспределение 10,0 тыс. рублей  с мероприятия «Обеспечено проведение ремонта зданий и помещений, закрепленных за ГОБУ «Управление по обеспечению деятельности Правительства Мурманской области» на праве оперативного управления и находящихся в его пользовании в соответствии с договорами гражданско-правового характера, а также в случае необходимости ремонта асфальтового покрытия прилегающих территорий административных зданий, закрепленных за Учреждением на праве оперативного управления» комплекса процессных мероприятий «Обеспечение реализации государственных функций и полномочий Аппарата Правительства Мурманской области и подведомственных ему организаций» (в связи с актуализацией плана ремонтных работ)  на  мероприятие «Обеспечена деятельность Общественной палаты  Мурманской области» комплекса процессных мероприятий «Создание условий для укрепления единства российской нации и этнокультурного развития народов России в Мурманской области» в целях обеспечения возмещения командировочных расходов членам Общественной палаты Мурманской области</t>
  </si>
  <si>
    <t xml:space="preserve">2. Аппарат Правительства Мурманской области (всего), в том числе:</t>
  </si>
  <si>
    <t xml:space="preserve">3. Мероприятие (результат) «Обеспечена деятельность Общественной палаты  Мурманской области», всего, в том числе:</t>
  </si>
  <si>
    <t>3.4.</t>
  </si>
  <si>
    <t xml:space="preserve">Справка о внесении изменений в паспорт комплекса процессных мероприятий «Обеспечение реализации государственных функций и полномочий Аппарата Правительства Мурманской области и подведомственных ему организаций»</t>
  </si>
  <si>
    <t xml:space="preserve"> Комплекс процессных мероприятий «Обеспечение реализации государственных функций и полномочий Аппарата Правительства Мурманской области и подведомственных ему организаций» (всего), в том числе:</t>
  </si>
  <si>
    <t xml:space="preserve">6. Мероприятие (результат) «Обеспечено выполнение государственного задания государственными областными бюджетными учреждениями, подведомственными Аппарату Правительства Мурманской области», всего, в том числе:</t>
  </si>
  <si>
    <t xml:space="preserve">Перераспределение 3127,9 тыс. рублей  с мероприятия «Обеспечено проведение ремонта зданий и помещений, закрепленных за ГОБУ «Управление по обеспечению деятельности Правительства Мурманской области» на праве оперативного управления и находящихся в его пользовании в соответствии с договорами гражданско-правового характера, а также в случае необходимости ремонта асфальтового покрытия прилегающих территорий административных зданий, закрепленных за Учреждением на праве оперативного управления» (в связи с актуализацией плана ремонтных работ)  на  мероприятие «Обеспечено выполнение государственного задания государственными областными бюджетными учреждениями, подведомственными Аппарату Правительства Мурманской области» в целях обеспечения выполнения государственного задания в связи с увеличением объемов государственного задания на 2025 год.  Перераспределение согласовано Губернатором Мурманской области: исх. № 03-01/3041-НА от 14.11.2025 </t>
  </si>
  <si>
    <t xml:space="preserve">8. Мероприятие (результат) «Обеспечено проведение ремонта зданий и помещений, закрепленных за ГОБУ «Управление по обеспечению деятельности Правительства Мурманской области» на праве оперативного управления и находящихся в его пользовании в соответствии с договорами гражданско-правового характера, а также в случае необходимости ремонта асфальтового покрытия прилегающих территорий административных зданий, закрепленных за Учреждением на праве оперативного управления», всего, в том числе:</t>
  </si>
  <si>
    <t xml:space="preserve">Перераспределение 3137,9 тыс. рублей  с мероприятия «Обеспечено проведение ремонта зданий и помещений, закрепленных за ГОБУ «Управление по обеспечению деятельности Правительства Мурманской области» на праве оперативного управления и находящихся в его пользовании в соответствии с договорами гражданско-правового характера, а также в случае необходимости ремонта асфальтового покрытия прилегающих территорий административных зданий, закрепленных за Учреждением на праве оперативного управления» (в связи с актуализацией плана ремонтных работ):
-  на  мероприятие «Обеспечено выполнение государственного задания государственными областными бюджетными учреждениями, подведомственными Аппарату Правительства Мурманской области» в целях обеспечения выполнения государственного задания в связи с увеличением объемов государственного задания на 2025 год. – 3127,9 тыс. рублей. Перераспределение согласовано Губернатором Мурманской области: исх. № 03-01/3041-НА от 14.11.2025;
- на мероприятие  «Обеспечена деятельность Общественной палаты  Мурманской области» комплекса процессных мероприятий «Создание условий для укрепления единства российской нации и этнокультурного развития народов России в Мурманской области» в целях обеспечения возмещения  командировочных расходов членам Общественной палаты Мурманской области – 10 тыс. рублей
</t>
  </si>
  <si>
    <t>4.1.</t>
  </si>
  <si>
    <t>4.1.1.</t>
  </si>
  <si>
    <t>4.1.2.</t>
  </si>
  <si>
    <t>4.1.3.</t>
  </si>
  <si>
    <t>4.1.4.</t>
  </si>
  <si>
    <t>4.2.</t>
  </si>
  <si>
    <t>4.3.</t>
  </si>
  <si>
    <t xml:space="preserve">Справка о внесении изменений в паспорт комплекса процессных мероприятий "Обеспечение реализации государственных функций и полномочий Аппарата Правительства Мурманской области и подведомственных ему организаций"</t>
  </si>
  <si>
    <t xml:space="preserve">2. Изменение мероприятий (результатов) комплекса процессных мероприятий "Обеспечение реализации государственных функций и полномочий Аппарата Правительства Мурманской области и подведомственных ему организаций"</t>
  </si>
  <si>
    <t xml:space="preserve">Тип изменения</t>
  </si>
  <si>
    <t xml:space="preserve">Наименование задачи комплекса процессных мероприятий</t>
  </si>
  <si>
    <t xml:space="preserve">Задача 1 «Создание оптимальных условий, необходимых для обеспечения деятельности органов государственной власти Мурманской области, лиц, замещающих государственные должности Мурманской области, обеспечение которых возложено на Аппарат Правительства Мурманской области, а также подведомственные ему организации»</t>
  </si>
  <si>
    <t xml:space="preserve">Наименование мероприятия (результата)</t>
  </si>
  <si>
    <t xml:space="preserve">Изменение плана ремонтных работ</t>
  </si>
  <si>
    <t xml:space="preserve">Единица измерения (по ОКЕИ)</t>
  </si>
  <si>
    <t>единица</t>
  </si>
  <si>
    <t xml:space="preserve">Значение мероприятия (результата)</t>
  </si>
  <si>
    <t>Год</t>
  </si>
  <si>
    <t>Значение</t>
  </si>
  <si>
    <t>5.</t>
  </si>
  <si>
    <t xml:space="preserve">Характеристика мероприятия (результата)</t>
  </si>
  <si>
    <t xml:space="preserve">Мероприятие предусматривает предоставление из областного бюджета субсидии государственному областному бюджетному учреждению на иные цели для проведения ремонта зданий и помещений, закрепленных за ГОБУ «Управление по обеспечению деятельности Правительства Мурманской области» на праве оперативного управления и находящихся в его пользовании в соответствии с договорами гражданско-правового характера, а также, в случае необходимости, ремонта асфальтового покрытия прилегающих территорий административных зданий, закрепленных за ГОБУ «Управление по обеспечению деятельности Правительства Мурманской области»  на праве оперативного управления»</t>
  </si>
  <si>
    <t xml:space="preserve">Справка о внесении изменений в паспорт комплекса процессных мероприятий «Обеспечение эффективного использования государственного имущества»</t>
  </si>
  <si>
    <t xml:space="preserve"> 7. Комплекс процессных мероприятий «Обеспечение эффективного использования государственного имущества» (всего), в том числе:</t>
  </si>
  <si>
    <t xml:space="preserve">Перераспределение  бюджетных ассигнований Министерства имущественных отношений Мурманской области в размере 16,3 тыс. рублей между мероприятиями (результатами) комплекса процессных мероприятий «Обеспечение эффективного использования государственного имущества» с мероприятия (результата) «Опубликованы извещения по комплексным кадастровым работам» на мероприятие (результат) «Обеспечена реализация государственных функций в сфере управления государственным имуществом Мурманской области в соответствии с Положением о Министерстве имущественных отношений Мурманской области»  для выплаты Министерством имущественных отношений Мурманской области по решению суда судебных расходов по оплате услуг представителя:</t>
  </si>
  <si>
    <t xml:space="preserve">3. Министерство имущественных отношений Мурманской области (всего), в том числе:</t>
  </si>
  <si>
    <t xml:space="preserve">Перераспределение  бюджетных ассигнований Министерства имущественных отношений Мурманской области в размере 16,3 тыс. рублей между мероприятиями (результатами) комплекса процессных мероприятий «Обеспечение эффективного использования государственного имущества» с мероприятия (результата) «Опубликованы извещения по комплексным кадастровым работам» на мероприятие (результат) «Обеспечена реализация государственных функций в сфере управления государственным имуществом Мурманской области в соответствии с Положением о Министерстве имущественных отношений Мурманской области»  для выплаты Министерством имущественных отношений Мурманской области по решению суда судебных расходов по оплате услуг представителя; 162,1 тыс. рублей между мероприятиями (результатами) комплекса процессных мероприятий «Обеспечение эффективного использования государственного имущества» с мероприятия (результата) «Обеспечена реализация функций ГОКУ «Центр технической инвентаризации» на мероприятие (результат) «Обеспечена реализация государственных функций в сфере управления государственным имуществом Мурманской области в соответствии с Положением о Министерстве имущественных отношений Мурманской области»  для выплаты Министерством имущественных отношений Мурманской области командировочных расходов</t>
  </si>
  <si>
    <t xml:space="preserve">5. Мероприятие (результат) «Опубликованы извещения по комплексным кадастровым работам», всего, в том числе: </t>
  </si>
  <si>
    <t xml:space="preserve">6. Мероприятие (результат) «Обеспечена реализация государственных функций в сфере управления государственным имуществом Мурманской области в соответствии с Положением о Министерстве имущественных отношений Мурманской области», всего, в том числе: </t>
  </si>
  <si>
    <t xml:space="preserve">9. Мероприятие (результат) «Обеспечена реализация функций ГОКУ «Центр технической инвентаризации», всего, в том числе: </t>
  </si>
  <si>
    <t xml:space="preserve">Перераспределение  бюджетных ассигнований Министерства имущественных отношений Мурманской области в размере 162,1 тыс. рублей между мероприятиями (результатами) комплекса процессных мероприятий «Обеспечение эффективного использования государственного имущества» с мероприятия (результата) «Обеспечена реализация функций ГОКУ «Центр технической инвентаризации» на мероприятие (результат) «Обеспечена реализация государственных функций в сфере управления государственным имуществом Мурманской области в соответствии с Положением о Министерстве имущественных отношений Мурманской области»  для выплаты Министерством имущественных отношений Мурманской области командировочных расходов</t>
  </si>
  <si>
    <t>5.1.</t>
  </si>
  <si>
    <t>5.1.1.</t>
  </si>
  <si>
    <t>5.1.2.</t>
  </si>
  <si>
    <t>5.1.3.</t>
  </si>
  <si>
    <t>5.1.4.</t>
  </si>
  <si>
    <t>5.2.</t>
  </si>
  <si>
    <t>5.3.</t>
  </si>
  <si>
    <t>5.4.</t>
  </si>
  <si>
    <t xml:space="preserve">Справка о внесении изменений в паспорт регионального проект «Россия - страна возможностей»</t>
  </si>
  <si>
    <t xml:space="preserve">4. Изменение мероприятий (результатов) регионального проекта</t>
  </si>
  <si>
    <t xml:space="preserve">Действующая редакция </t>
  </si>
  <si>
    <t xml:space="preserve">Новая редакция </t>
  </si>
  <si>
    <t xml:space="preserve">Причины и обоснование необходимости  внесения изменений</t>
  </si>
  <si>
    <t xml:space="preserve">Мероприятие (результат) «В Мурманской области создана законодательная основа для развития молодежного, в том числе школьного и студенческого инициативного бюджетирования»</t>
  </si>
  <si>
    <t xml:space="preserve">Мероприятие (результат) «В Мурманской области создана нормативно-правовая основа для развития молодежного инициативного бюджетирования»</t>
  </si>
  <si>
    <t xml:space="preserve">В связи с необходимостью приведения паспорта регионального проекта "Россия - страна возможностей (Мурманская область)" национального проекта "Молодежь и дети" в соответствие с дополнительным  соглашением от 21.07.2025 № 091-2024-Ю10058-2/2
</t>
  </si>
  <si>
    <t xml:space="preserve">Тип мероприятия (результата)</t>
  </si>
  <si>
    <t xml:space="preserve">Иные мероприятия (результаты)</t>
  </si>
  <si>
    <t xml:space="preserve">Базовые значения</t>
  </si>
  <si>
    <t>значение</t>
  </si>
  <si>
    <t>0</t>
  </si>
  <si>
    <t>год</t>
  </si>
  <si>
    <t>2023</t>
  </si>
  <si>
    <t xml:space="preserve">Значения мероприятия (результата), параметра характеристики мероприятия (результата) по годам</t>
  </si>
  <si>
    <t>2026-2030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</si>
</sst>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0" formatCode="#,##0.0"/>
    <numFmt numFmtId="161" formatCode="0.0"/>
  </numFmts>
  <fonts count="15">
    <font>
      <name val="Calibri"/>
      <color theme="1"/>
      <sz val="11.000000"/>
      <scheme val="minor"/>
    </font>
    <font>
      <name val="Times New Roman"/>
      <b/>
      <color theme="1"/>
      <sz val="10.000000"/>
    </font>
    <font>
      <name val="Times New Roman"/>
      <color theme="1"/>
      <sz val="10.000000"/>
    </font>
    <font>
      <name val="Times New Roman"/>
      <color theme="1"/>
      <sz val="9.000000"/>
    </font>
    <font>
      <name val="Times New Roman"/>
      <color theme="1"/>
      <sz val="12.000000"/>
    </font>
    <font>
      <name val="Times New Roman"/>
      <b/>
      <color theme="1"/>
      <sz val="12.000000"/>
    </font>
    <font>
      <name val="Times New Roman"/>
      <i/>
      <color theme="1"/>
      <sz val="12.000000"/>
    </font>
    <font>
      <name val="Times New Roman"/>
      <b/>
      <color theme="1"/>
      <sz val="14.000000"/>
    </font>
    <font>
      <name val="Calibri"/>
      <b/>
      <color theme="1"/>
      <sz val="14.000000"/>
      <scheme val="minor"/>
    </font>
    <font>
      <name val="Times New Roman"/>
      <color theme="1"/>
      <sz val="14.000000"/>
    </font>
    <font>
      <name val="Calibri"/>
      <color theme="1"/>
      <sz val="14.000000"/>
      <scheme val="minor"/>
    </font>
    <font>
      <name val="Times New Roman"/>
      <color theme="1"/>
      <sz val="11.000000"/>
    </font>
    <font>
      <name val="Calibri"/>
      <color theme="1"/>
      <sz val="12.000000"/>
      <scheme val="minor"/>
    </font>
    <font>
      <name val="Times New Roman"/>
      <sz val="12.000000"/>
    </font>
    <font>
      <name val="Times New Roman"/>
      <sz val="10.000000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173">
    <xf fontId="0" fillId="0" borderId="0" numFmtId="0" xfId="0"/>
    <xf fontId="1" fillId="0" borderId="0" numFmtId="0" xfId="0" applyFont="1" applyAlignment="1">
      <alignment horizontal="center" vertical="center"/>
    </xf>
    <xf fontId="2" fillId="0" borderId="1" numFmtId="0" xfId="0" applyFont="1" applyBorder="1" applyAlignment="1">
      <alignment horizontal="center" vertical="center"/>
    </xf>
    <xf fontId="2" fillId="0" borderId="0" numFmtId="0" xfId="0" applyFont="1" applyAlignment="1">
      <alignment vertical="center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vertical="center" wrapText="1"/>
    </xf>
    <xf fontId="3" fillId="0" borderId="5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left" vertical="center" wrapText="1"/>
    </xf>
    <xf fontId="3" fillId="0" borderId="2" numFmtId="160" xfId="0" applyNumberFormat="1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2" numFmtId="160" xfId="2" applyNumberFormat="1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0" borderId="9" numFmtId="0" xfId="0" applyFont="1" applyBorder="1" applyAlignment="1">
      <alignment horizontal="center" vertical="center" wrapText="1"/>
    </xf>
    <xf fontId="3" fillId="0" borderId="0" numFmtId="160" xfId="0" applyNumberFormat="1" applyFont="1" applyAlignment="1">
      <alignment horizontal="center" vertical="center"/>
    </xf>
    <xf fontId="3" fillId="0" borderId="10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left" vertical="center" wrapText="1"/>
    </xf>
    <xf fontId="3" fillId="0" borderId="11" numFmtId="0" xfId="0" applyFont="1" applyBorder="1" applyAlignment="1">
      <alignment horizontal="left" vertical="center" wrapText="1"/>
    </xf>
    <xf fontId="0" fillId="0" borderId="0" numFmtId="160" xfId="0" applyNumberFormat="1"/>
    <xf fontId="0" fillId="0" borderId="0" numFmtId="4" xfId="0" applyNumberFormat="1"/>
    <xf fontId="4" fillId="0" borderId="0" numFmtId="0" xfId="4" applyFont="1" applyAlignment="1">
      <alignment wrapText="1"/>
    </xf>
    <xf fontId="4" fillId="0" borderId="0" numFmtId="160" xfId="4" applyNumberFormat="1" applyFont="1" applyAlignment="1">
      <alignment wrapText="1"/>
    </xf>
    <xf fontId="0" fillId="0" borderId="0" numFmtId="0" xfId="0"/>
    <xf fontId="5" fillId="0" borderId="0" numFmtId="0" xfId="0" applyFont="1" applyAlignment="1">
      <alignment horizontal="center" vertical="center"/>
    </xf>
    <xf fontId="5" fillId="0" borderId="0" numFmtId="0" xfId="0" applyFont="1" applyAlignment="1">
      <alignment horizontal="center"/>
    </xf>
    <xf fontId="4" fillId="0" borderId="2" numFmtId="0" xfId="1" applyFont="1" applyBorder="1" applyAlignment="1">
      <alignment horizontal="center" vertical="center" wrapText="1"/>
    </xf>
    <xf fontId="4" fillId="0" borderId="5" numFmtId="0" xfId="1" applyFont="1" applyBorder="1" applyAlignment="1">
      <alignment horizontal="center" vertical="center" wrapText="1"/>
    </xf>
    <xf fontId="4" fillId="0" borderId="12" numFmtId="0" xfId="1" applyFont="1" applyBorder="1" applyAlignment="1">
      <alignment horizontal="center" vertical="center" wrapText="1"/>
    </xf>
    <xf fontId="4" fillId="0" borderId="2" numFmtId="161" xfId="1" applyNumberFormat="1" applyFont="1" applyBorder="1" applyAlignment="1">
      <alignment horizontal="center" vertical="center" wrapText="1"/>
    </xf>
    <xf fontId="4" fillId="0" borderId="6" numFmtId="0" xfId="1" applyFont="1" applyBorder="1" applyAlignment="1">
      <alignment horizontal="center" vertical="center" wrapText="1"/>
    </xf>
    <xf fontId="0" fillId="0" borderId="2" numFmtId="0" xfId="0" applyBorder="1" applyAlignment="1">
      <alignment horizontal="center" vertical="center" wrapText="1"/>
    </xf>
    <xf fontId="4" fillId="0" borderId="9" numFmtId="0" xfId="1" applyFont="1" applyBorder="1" applyAlignment="1">
      <alignment horizontal="center" vertical="center" wrapText="1"/>
    </xf>
    <xf fontId="4" fillId="0" borderId="13" numFmtId="0" xfId="1" applyFont="1" applyBorder="1" applyAlignment="1">
      <alignment horizontal="center" vertical="center" wrapText="1"/>
    </xf>
    <xf fontId="0" fillId="0" borderId="10" numFmtId="0" xfId="0" applyBorder="1" applyAlignment="1">
      <alignment wrapText="1"/>
    </xf>
    <xf fontId="4" fillId="0" borderId="2" numFmtId="0" xfId="1" applyFont="1" applyBorder="1" applyAlignment="1">
      <alignment wrapText="1"/>
    </xf>
    <xf fontId="4" fillId="0" borderId="3" numFmtId="0" xfId="1" applyFont="1" applyBorder="1" applyAlignment="1">
      <alignment horizontal="center" vertical="center" wrapText="1"/>
    </xf>
    <xf fontId="0" fillId="0" borderId="14" numFmtId="0" xfId="0" applyBorder="1" applyAlignment="1">
      <alignment horizontal="center" vertical="center" wrapText="1"/>
    </xf>
    <xf fontId="0" fillId="0" borderId="4" numFmtId="0" xfId="0" applyBorder="1" applyAlignment="1">
      <alignment horizontal="center" vertical="center" wrapText="1"/>
    </xf>
    <xf fontId="4" fillId="2" borderId="2" numFmtId="0" xfId="1" applyFont="1" applyFill="1" applyBorder="1" applyAlignment="1">
      <alignment horizontal="center" vertical="center" wrapText="1"/>
    </xf>
    <xf fontId="5" fillId="2" borderId="2" numFmtId="0" xfId="4" applyFont="1" applyFill="1" applyBorder="1" applyAlignment="1">
      <alignment wrapText="1"/>
    </xf>
    <xf fontId="4" fillId="2" borderId="2" numFmtId="160" xfId="0" applyNumberFormat="1" applyFont="1" applyFill="1" applyBorder="1" applyAlignment="1">
      <alignment wrapText="1"/>
    </xf>
    <xf fontId="4" fillId="2" borderId="2" numFmtId="160" xfId="4" applyNumberFormat="1" applyFont="1" applyFill="1" applyBorder="1" applyAlignment="1">
      <alignment wrapText="1"/>
    </xf>
    <xf fontId="4" fillId="2" borderId="2" numFmtId="4" xfId="0" applyNumberFormat="1" applyFont="1" applyFill="1" applyBorder="1" applyAlignment="1">
      <alignment wrapText="1"/>
    </xf>
    <xf fontId="4" fillId="0" borderId="6" numFmtId="160" xfId="4" applyNumberFormat="1" applyFont="1" applyBorder="1" applyAlignment="1">
      <alignment horizontal="center" vertical="center" wrapText="1"/>
    </xf>
    <xf fontId="4" fillId="0" borderId="2" numFmtId="0" xfId="4" applyFont="1" applyBorder="1" applyAlignment="1">
      <alignment horizontal="center" vertical="center" wrapText="1"/>
    </xf>
    <xf fontId="4" fillId="0" borderId="2" numFmtId="0" xfId="4" applyFont="1" applyBorder="1" applyAlignment="1">
      <alignment wrapText="1"/>
    </xf>
    <xf fontId="4" fillId="0" borderId="2" numFmtId="160" xfId="0" applyNumberFormat="1" applyFont="1" applyBorder="1" applyAlignment="1">
      <alignment wrapText="1"/>
    </xf>
    <xf fontId="4" fillId="0" borderId="2" numFmtId="160" xfId="4" applyNumberFormat="1" applyFont="1" applyBorder="1" applyAlignment="1">
      <alignment wrapText="1"/>
    </xf>
    <xf fontId="4" fillId="0" borderId="2" numFmtId="4" xfId="0" applyNumberFormat="1" applyFont="1" applyBorder="1" applyAlignment="1">
      <alignment wrapText="1"/>
    </xf>
    <xf fontId="0" fillId="0" borderId="8" numFmtId="0" xfId="0" applyBorder="1" applyAlignment="1">
      <alignment horizontal="center" vertical="center" wrapText="1"/>
    </xf>
    <xf fontId="4" fillId="0" borderId="9" numFmtId="0" xfId="4" applyFont="1" applyBorder="1" applyAlignment="1">
      <alignment wrapText="1"/>
    </xf>
    <xf fontId="6" fillId="0" borderId="13" numFmtId="0" xfId="4" applyFont="1" applyBorder="1" applyAlignment="1">
      <alignment horizontal="left" wrapText="1"/>
    </xf>
    <xf fontId="4" fillId="0" borderId="13" numFmtId="0" xfId="4" applyFont="1" applyBorder="1" applyAlignment="1">
      <alignment horizontal="left" wrapText="1"/>
    </xf>
    <xf fontId="4" fillId="0" borderId="13" numFmtId="0" xfId="4" applyFont="1" applyBorder="1" applyAlignment="1">
      <alignment wrapText="1"/>
    </xf>
    <xf fontId="4" fillId="0" borderId="10" numFmtId="0" xfId="4" applyFont="1" applyBorder="1" applyAlignment="1">
      <alignment wrapText="1"/>
    </xf>
    <xf fontId="5" fillId="0" borderId="0" numFmtId="0" xfId="3" applyFont="1" applyAlignment="1">
      <alignment vertical="center" wrapText="1"/>
    </xf>
    <xf fontId="5" fillId="2" borderId="2" numFmtId="0" xfId="5" applyFont="1" applyFill="1" applyBorder="1" applyAlignment="1">
      <alignment horizontal="center" vertical="center" wrapText="1"/>
    </xf>
    <xf fontId="5" fillId="2" borderId="2" numFmtId="0" xfId="3" applyFont="1" applyFill="1" applyBorder="1" applyAlignment="1">
      <alignment vertical="center" wrapText="1"/>
    </xf>
    <xf fontId="5" fillId="2" borderId="2" numFmtId="160" xfId="3" applyNumberFormat="1" applyFont="1" applyFill="1" applyBorder="1" applyAlignment="1">
      <alignment vertical="center" wrapText="1"/>
    </xf>
    <xf fontId="5" fillId="0" borderId="0" numFmtId="161" xfId="3" applyNumberFormat="1" applyFont="1" applyAlignment="1">
      <alignment vertical="center" wrapText="1"/>
    </xf>
    <xf fontId="4" fillId="0" borderId="0" numFmtId="0" xfId="3" applyFont="1" applyAlignment="1">
      <alignment vertical="center" wrapText="1"/>
    </xf>
    <xf fontId="4" fillId="0" borderId="2" numFmtId="0" xfId="5" applyFont="1" applyBorder="1" applyAlignment="1">
      <alignment horizontal="center" vertical="center" wrapText="1"/>
    </xf>
    <xf fontId="4" fillId="0" borderId="2" numFmtId="0" xfId="3" applyFont="1" applyBorder="1" applyAlignment="1">
      <alignment vertical="center" wrapText="1"/>
    </xf>
    <xf fontId="4" fillId="0" borderId="2" numFmtId="160" xfId="3" applyNumberFormat="1" applyFont="1" applyBorder="1" applyAlignment="1">
      <alignment vertical="center" wrapText="1"/>
    </xf>
    <xf fontId="4" fillId="0" borderId="9" numFmtId="0" xfId="3" applyFont="1" applyBorder="1" applyAlignment="1">
      <alignment vertical="center" wrapText="1"/>
    </xf>
    <xf fontId="6" fillId="0" borderId="13" numFmtId="0" xfId="3" applyFont="1" applyBorder="1" applyAlignment="1">
      <alignment horizontal="left" vertical="center" wrapText="1"/>
    </xf>
    <xf fontId="4" fillId="0" borderId="13" numFmtId="0" xfId="3" applyFont="1" applyBorder="1" applyAlignment="1">
      <alignment horizontal="left" vertical="center" wrapText="1"/>
    </xf>
    <xf fontId="4" fillId="0" borderId="13" numFmtId="0" xfId="3" applyFont="1" applyBorder="1" applyAlignment="1">
      <alignment vertical="center" wrapText="1"/>
    </xf>
    <xf fontId="4" fillId="0" borderId="10" numFmtId="0" xfId="3" applyFont="1" applyBorder="1" applyAlignment="1">
      <alignment vertical="center" wrapText="1"/>
    </xf>
    <xf fontId="4" fillId="2" borderId="2" numFmtId="0" xfId="4" applyFont="1" applyFill="1" applyBorder="1" applyAlignment="1">
      <alignment horizontal="center" vertical="center" wrapText="1"/>
    </xf>
    <xf fontId="5" fillId="2" borderId="3" numFmtId="0" xfId="4" applyFont="1" applyFill="1" applyBorder="1" applyAlignment="1">
      <alignment wrapText="1"/>
    </xf>
    <xf fontId="5" fillId="2" borderId="4" numFmtId="0" xfId="4" applyFont="1" applyFill="1" applyBorder="1" applyAlignment="1">
      <alignment wrapText="1"/>
    </xf>
    <xf fontId="4" fillId="0" borderId="3" numFmtId="0" xfId="4" applyFont="1" applyBorder="1" applyAlignment="1">
      <alignment wrapText="1"/>
    </xf>
    <xf fontId="4" fillId="0" borderId="4" numFmtId="0" xfId="4" applyFont="1" applyBorder="1" applyAlignment="1">
      <alignment wrapText="1"/>
    </xf>
    <xf fontId="5" fillId="2" borderId="2" numFmtId="0" xfId="3" applyFont="1" applyFill="1" applyBorder="1" applyAlignment="1">
      <alignment horizontal="center" vertical="center" wrapText="1"/>
    </xf>
    <xf fontId="5" fillId="0" borderId="2" numFmtId="160" xfId="3" applyNumberFormat="1" applyFont="1" applyBorder="1" applyAlignment="1">
      <alignment vertical="center" wrapText="1"/>
    </xf>
    <xf fontId="4" fillId="0" borderId="0" numFmtId="161" xfId="3" applyNumberFormat="1" applyFont="1" applyAlignment="1">
      <alignment vertical="center" wrapText="1"/>
    </xf>
    <xf fontId="0" fillId="0" borderId="10" numFmtId="0" xfId="0" applyBorder="1" applyAlignment="1">
      <alignment horizontal="center" vertical="center" wrapText="1"/>
    </xf>
    <xf fontId="4" fillId="0" borderId="0" numFmtId="0" xfId="4" applyFont="1" applyAlignment="1">
      <alignment horizontal="center" vertical="center" wrapText="1"/>
    </xf>
    <xf fontId="4" fillId="0" borderId="0" numFmtId="161" xfId="4" applyNumberFormat="1" applyFont="1" applyAlignment="1">
      <alignment wrapText="1"/>
    </xf>
    <xf fontId="7" fillId="0" borderId="0" numFmtId="0" xfId="4" applyFont="1" applyAlignment="1">
      <alignment horizontal="center" wrapText="1"/>
    </xf>
    <xf fontId="8" fillId="0" borderId="0" numFmtId="0" xfId="4" applyFont="1" applyAlignment="1">
      <alignment horizontal="center" wrapText="1"/>
    </xf>
    <xf fontId="9" fillId="0" borderId="0" numFmtId="0" xfId="0" applyFont="1"/>
    <xf fontId="7" fillId="0" borderId="0" numFmtId="0" xfId="0" applyFont="1" applyAlignment="1">
      <alignment horizontal="center" vertical="center"/>
    </xf>
    <xf fontId="7" fillId="0" borderId="0" numFmtId="0" xfId="0" applyFont="1" applyAlignment="1">
      <alignment horizontal="center"/>
    </xf>
    <xf fontId="4" fillId="0" borderId="0" numFmtId="0" xfId="1" applyFont="1" applyAlignment="1">
      <alignment wrapText="1"/>
    </xf>
    <xf fontId="4" fillId="2" borderId="2" numFmtId="161" xfId="4" applyNumberFormat="1" applyFont="1" applyFill="1" applyBorder="1" applyAlignment="1">
      <alignment wrapText="1"/>
    </xf>
    <xf fontId="4" fillId="2" borderId="4" numFmtId="161" xfId="4" applyNumberFormat="1" applyFont="1" applyFill="1" applyBorder="1" applyAlignment="1">
      <alignment wrapText="1"/>
    </xf>
    <xf fontId="4" fillId="0" borderId="6" numFmtId="0" xfId="4" applyFont="1" applyBorder="1" applyAlignment="1">
      <alignment horizontal="center" vertical="center" wrapText="1"/>
    </xf>
    <xf fontId="4" fillId="0" borderId="2" numFmtId="161" xfId="4" applyNumberFormat="1" applyFont="1" applyBorder="1" applyAlignment="1">
      <alignment wrapText="1"/>
    </xf>
    <xf fontId="4" fillId="0" borderId="4" numFmtId="161" xfId="4" applyNumberFormat="1" applyFont="1" applyBorder="1" applyAlignment="1">
      <alignment wrapText="1"/>
    </xf>
    <xf fontId="4" fillId="0" borderId="8" numFmtId="0" xfId="4" applyFont="1" applyBorder="1" applyAlignment="1">
      <alignment horizontal="center" vertical="center" wrapText="1"/>
    </xf>
    <xf fontId="4" fillId="2" borderId="0" numFmtId="0" xfId="4" applyFont="1" applyFill="1" applyAlignment="1">
      <alignment horizontal="center" vertical="center" wrapText="1"/>
    </xf>
    <xf fontId="4" fillId="0" borderId="2" numFmtId="49" xfId="4" applyNumberFormat="1" applyFont="1" applyBorder="1" applyAlignment="1">
      <alignment horizontal="center" vertical="center" wrapText="1"/>
    </xf>
    <xf fontId="6" fillId="0" borderId="4" numFmtId="0" xfId="4" applyFont="1" applyBorder="1" applyAlignment="1">
      <alignment horizontal="left" wrapText="1"/>
    </xf>
    <xf fontId="4" fillId="0" borderId="4" numFmtId="0" xfId="4" applyFont="1" applyBorder="1" applyAlignment="1">
      <alignment horizontal="left" wrapText="1"/>
    </xf>
    <xf fontId="4" fillId="0" borderId="10" numFmtId="0" xfId="4" applyFont="1" applyBorder="1" applyAlignment="1">
      <alignment horizontal="center" vertical="center" wrapText="1"/>
    </xf>
    <xf fontId="7" fillId="0" borderId="0" numFmtId="0" xfId="3" applyFont="1" applyAlignment="1">
      <alignment horizontal="center" vertical="center" wrapText="1"/>
    </xf>
    <xf fontId="8" fillId="0" borderId="0" numFmtId="0" xfId="3" applyFont="1" applyAlignment="1">
      <alignment horizontal="center" vertical="center" wrapText="1"/>
    </xf>
    <xf fontId="9" fillId="0" borderId="0" numFmtId="0" xfId="3" applyFont="1" applyAlignment="1">
      <alignment vertical="center"/>
    </xf>
    <xf fontId="7" fillId="0" borderId="0" numFmtId="0" xfId="3" applyFont="1" applyAlignment="1">
      <alignment horizontal="center" vertical="center"/>
    </xf>
    <xf fontId="4" fillId="0" borderId="2" numFmtId="0" xfId="3" applyFont="1" applyBorder="1" applyAlignment="1">
      <alignment horizontal="center" vertical="center" wrapText="1"/>
    </xf>
    <xf fontId="4" fillId="0" borderId="5" numFmtId="0" xfId="3" applyFont="1" applyBorder="1" applyAlignment="1">
      <alignment horizontal="center" vertical="center" wrapText="1"/>
    </xf>
    <xf fontId="4" fillId="0" borderId="12" numFmtId="0" xfId="3" applyFont="1" applyBorder="1" applyAlignment="1">
      <alignment horizontal="center" vertical="center" wrapText="1"/>
    </xf>
    <xf fontId="4" fillId="0" borderId="2" numFmtId="161" xfId="3" applyNumberFormat="1" applyFont="1" applyBorder="1" applyAlignment="1">
      <alignment horizontal="center" vertical="center" wrapText="1"/>
    </xf>
    <xf fontId="4" fillId="0" borderId="6" numFmtId="0" xfId="3" applyFont="1" applyBorder="1" applyAlignment="1">
      <alignment horizontal="center" vertical="center" wrapText="1"/>
    </xf>
    <xf fontId="0" fillId="0" borderId="2" numFmtId="0" xfId="3" applyBorder="1" applyAlignment="1">
      <alignment horizontal="center" vertical="center" wrapText="1"/>
    </xf>
    <xf fontId="4" fillId="0" borderId="9" numFmtId="0" xfId="3" applyFont="1" applyBorder="1" applyAlignment="1">
      <alignment horizontal="center" vertical="center" wrapText="1"/>
    </xf>
    <xf fontId="4" fillId="0" borderId="13" numFmtId="0" xfId="3" applyFont="1" applyBorder="1" applyAlignment="1">
      <alignment horizontal="center" vertical="center" wrapText="1"/>
    </xf>
    <xf fontId="0" fillId="0" borderId="10" numFmtId="0" xfId="3" applyBorder="1" applyAlignment="1">
      <alignment vertical="center" wrapText="1"/>
    </xf>
    <xf fontId="4" fillId="0" borderId="3" numFmtId="0" xfId="3" applyFont="1" applyBorder="1" applyAlignment="1">
      <alignment horizontal="center" vertical="center" wrapText="1"/>
    </xf>
    <xf fontId="0" fillId="0" borderId="14" numFmtId="0" xfId="3" applyBorder="1" applyAlignment="1">
      <alignment horizontal="center" vertical="center" wrapText="1"/>
    </xf>
    <xf fontId="0" fillId="0" borderId="4" numFmtId="0" xfId="3" applyBorder="1" applyAlignment="1">
      <alignment horizontal="center" vertical="center" wrapText="1"/>
    </xf>
    <xf fontId="5" fillId="2" borderId="4" numFmtId="160" xfId="3" applyNumberFormat="1" applyFont="1" applyFill="1" applyBorder="1" applyAlignment="1">
      <alignment vertical="center" wrapText="1"/>
    </xf>
    <xf fontId="5" fillId="0" borderId="4" numFmtId="160" xfId="3" applyNumberFormat="1" applyFont="1" applyBorder="1" applyAlignment="1">
      <alignment vertical="center" wrapText="1"/>
    </xf>
    <xf fontId="0" fillId="0" borderId="0" numFmtId="0" xfId="3"/>
    <xf fontId="10" fillId="0" borderId="0" numFmtId="0" xfId="3" applyFont="1" applyAlignment="1">
      <alignment horizontal="center" vertical="center" wrapText="1"/>
    </xf>
    <xf fontId="1" fillId="0" borderId="0" numFmtId="0" xfId="3" applyFont="1" applyAlignment="1">
      <alignment horizontal="center" vertical="center"/>
    </xf>
    <xf fontId="7" fillId="0" borderId="1" numFmtId="0" xfId="3" applyFont="1" applyBorder="1" applyAlignment="1">
      <alignment horizontal="center" vertical="center" wrapText="1"/>
    </xf>
    <xf fontId="0" fillId="0" borderId="1" numFmtId="0" xfId="3" applyBorder="1" applyAlignment="1">
      <alignment vertical="center" wrapText="1"/>
    </xf>
    <xf fontId="11" fillId="0" borderId="2" numFmtId="0" xfId="3" applyFont="1" applyBorder="1" applyAlignment="1">
      <alignment horizontal="center" vertical="top" wrapText="1"/>
    </xf>
    <xf fontId="11" fillId="0" borderId="3" numFmtId="0" xfId="3" applyFont="1" applyBorder="1" applyAlignment="1">
      <alignment horizontal="center" vertical="top" wrapText="1"/>
    </xf>
    <xf fontId="11" fillId="0" borderId="4" numFmtId="0" xfId="3" applyFont="1" applyBorder="1" applyAlignment="1">
      <alignment horizontal="center" vertical="top" wrapText="1"/>
    </xf>
    <xf fontId="11" fillId="0" borderId="2" numFmtId="0" xfId="3" applyFont="1" applyBorder="1" applyAlignment="1">
      <alignment horizontal="center" vertical="center" wrapText="1"/>
    </xf>
    <xf fontId="11" fillId="0" borderId="3" numFmtId="0" xfId="3" applyFont="1" applyBorder="1" applyAlignment="1">
      <alignment horizontal="left" vertical="center" wrapText="1"/>
    </xf>
    <xf fontId="11" fillId="0" borderId="4" numFmtId="0" xfId="3" applyFont="1" applyBorder="1" applyAlignment="1">
      <alignment horizontal="left" vertical="center" wrapText="1"/>
    </xf>
    <xf fontId="11" fillId="0" borderId="6" numFmtId="0" xfId="3" applyFont="1" applyBorder="1" applyAlignment="1">
      <alignment horizontal="center" vertical="center" wrapText="1"/>
    </xf>
    <xf fontId="11" fillId="0" borderId="8" numFmtId="0" xfId="3" applyFont="1" applyBorder="1" applyAlignment="1">
      <alignment horizontal="center" vertical="center" wrapText="1"/>
    </xf>
    <xf fontId="0" fillId="0" borderId="8" numFmtId="0" xfId="3" applyBorder="1" applyAlignment="1">
      <alignment horizontal="center" vertical="center" wrapText="1"/>
    </xf>
    <xf fontId="11" fillId="0" borderId="2" numFmtId="0" xfId="3" applyFont="1" applyBorder="1" applyAlignment="1">
      <alignment horizontal="left" vertical="top" wrapText="1"/>
    </xf>
    <xf fontId="11" fillId="0" borderId="2" numFmtId="0" xfId="3" applyFont="1" applyBorder="1" applyAlignment="1">
      <alignment vertical="center" wrapText="1"/>
    </xf>
    <xf fontId="11" fillId="0" borderId="2" numFmtId="0" xfId="3" applyFont="1" applyBorder="1"/>
    <xf fontId="0" fillId="0" borderId="10" numFmtId="0" xfId="3" applyBorder="1" applyAlignment="1">
      <alignment horizontal="center" vertical="center" wrapText="1"/>
    </xf>
    <xf fontId="5" fillId="0" borderId="0" numFmtId="0" xfId="3" applyFont="1" applyAlignment="1">
      <alignment horizontal="center" vertical="center"/>
    </xf>
    <xf fontId="12" fillId="0" borderId="10" numFmtId="0" xfId="3" applyFont="1" applyBorder="1" applyAlignment="1">
      <alignment vertical="center" wrapText="1"/>
    </xf>
    <xf fontId="4" fillId="2" borderId="2" numFmtId="0" xfId="3" applyFont="1" applyFill="1" applyBorder="1" applyAlignment="1">
      <alignment horizontal="center" vertical="center" wrapText="1"/>
    </xf>
    <xf fontId="4" fillId="2" borderId="2" numFmtId="160" xfId="3" applyNumberFormat="1" applyFont="1" applyFill="1" applyBorder="1" applyAlignment="1">
      <alignment vertical="center" wrapText="1"/>
    </xf>
    <xf fontId="12" fillId="0" borderId="2" numFmtId="0" xfId="3" applyFont="1" applyBorder="1" applyAlignment="1">
      <alignment horizontal="center" vertical="center" wrapText="1"/>
    </xf>
    <xf fontId="4" fillId="2" borderId="2" numFmtId="0" xfId="5" applyFont="1" applyFill="1" applyBorder="1" applyAlignment="1">
      <alignment horizontal="center" vertical="center" wrapText="1"/>
    </xf>
    <xf fontId="4" fillId="2" borderId="4" numFmtId="160" xfId="3" applyNumberFormat="1" applyFont="1" applyFill="1" applyBorder="1" applyAlignment="1">
      <alignment vertical="center" wrapText="1"/>
    </xf>
    <xf fontId="4" fillId="0" borderId="4" numFmtId="160" xfId="3" applyNumberFormat="1" applyFont="1" applyBorder="1" applyAlignment="1">
      <alignment vertical="center" wrapText="1"/>
    </xf>
    <xf fontId="11" fillId="0" borderId="0" numFmtId="0" xfId="0" applyFont="1" applyAlignment="1">
      <alignment horizontal="center" wrapText="1"/>
    </xf>
    <xf fontId="0" fillId="0" borderId="0" numFmtId="0" xfId="0">
      <protection hidden="0" locked="1"/>
    </xf>
    <xf fontId="0" fillId="0" borderId="0" numFmtId="0" xfId="0" applyAlignment="1">
      <alignment horizontal="center" vertical="center"/>
    </xf>
    <xf fontId="1" fillId="0" borderId="1" numFmtId="0" xfId="0" applyFont="1" applyBorder="1" applyAlignment="1">
      <alignment horizontal="center"/>
    </xf>
    <xf fontId="13" fillId="0" borderId="2" numFmtId="0" xfId="0" applyFont="1" applyBorder="1" applyAlignment="1">
      <alignment horizontal="center" vertical="center" wrapText="1"/>
    </xf>
    <xf fontId="13" fillId="0" borderId="3" numFmtId="0" xfId="0" applyFont="1" applyBorder="1" applyAlignment="1">
      <alignment horizontal="center" vertical="top" wrapText="1"/>
    </xf>
    <xf fontId="13" fillId="0" borderId="4" numFmtId="0" xfId="0" applyFont="1" applyBorder="1" applyAlignment="1">
      <alignment horizontal="center" vertical="top" wrapText="1"/>
    </xf>
    <xf fontId="13" fillId="0" borderId="2" numFmtId="0" xfId="0" applyFont="1" applyBorder="1" applyAlignment="1">
      <alignment horizontal="center" vertical="top" wrapText="1"/>
    </xf>
    <xf fontId="0" fillId="0" borderId="7" numFmtId="0" xfId="0" applyBorder="1">
      <protection hidden="0" locked="1"/>
    </xf>
    <xf fontId="0" fillId="2" borderId="2" numFmtId="0" xfId="0" applyFill="1" applyBorder="1" applyAlignment="1">
      <alignment horizontal="center" vertical="center"/>
    </xf>
    <xf fontId="14" fillId="3" borderId="3" numFmtId="0" xfId="0" applyFont="1" applyFill="1" applyBorder="1" applyAlignment="1">
      <alignment horizontal="center" vertical="top" wrapText="1"/>
    </xf>
    <xf fontId="14" fillId="3" borderId="4" numFmtId="0" xfId="0" applyFont="1" applyFill="1" applyBorder="1" applyAlignment="1">
      <alignment horizontal="center" vertical="top" wrapText="1"/>
    </xf>
    <xf fontId="14" fillId="3" borderId="2" numFmtId="0" xfId="0" applyFont="1" applyFill="1" applyBorder="1" applyAlignment="1">
      <alignment horizontal="center" vertical="top" wrapText="1"/>
    </xf>
    <xf fontId="14" fillId="3" borderId="2" numFmtId="0" xfId="0" applyFont="1" applyFill="1" applyBorder="1" applyAlignment="1">
      <alignment vertical="top" wrapText="1"/>
    </xf>
    <xf fontId="14" fillId="3" borderId="6" numFmtId="0" xfId="0" applyFont="1" applyFill="1" applyBorder="1" applyAlignment="1">
      <alignment horizontal="center" vertical="top" wrapText="1"/>
    </xf>
    <xf fontId="0" fillId="0" borderId="2" numFmtId="0" xfId="0" applyBorder="1" applyAlignment="1">
      <alignment horizontal="center" vertical="center"/>
    </xf>
    <xf fontId="14" fillId="3" borderId="3" numFmtId="0" xfId="0" applyFont="1" applyFill="1" applyBorder="1" applyAlignment="1">
      <alignment horizontal="center"/>
    </xf>
    <xf fontId="14" fillId="3" borderId="4" numFmtId="0" xfId="0" applyFont="1" applyFill="1" applyBorder="1" applyAlignment="1">
      <alignment horizontal="center"/>
    </xf>
    <xf fontId="0" fillId="3" borderId="2" numFmtId="0" xfId="0" applyFill="1" applyBorder="1" applyAlignment="1">
      <alignment horizontal="center"/>
    </xf>
    <xf fontId="14" fillId="3" borderId="2" numFmtId="0" xfId="0" applyFont="1" applyFill="1" applyBorder="1" applyAlignment="1">
      <alignment horizontal="center" wrapText="1"/>
    </xf>
    <xf fontId="2" fillId="3" borderId="2" numFmtId="0" xfId="0" applyFont="1" applyFill="1" applyBorder="1" applyAlignment="1">
      <alignment horizontal="center"/>
    </xf>
    <xf fontId="0" fillId="0" borderId="6" numFmtId="0" xfId="0" applyBorder="1" applyAlignment="1">
      <alignment horizontal="center" vertical="center"/>
    </xf>
    <xf fontId="14" fillId="3" borderId="6" numFmtId="0" xfId="0" applyFont="1" applyFill="1" applyBorder="1" applyAlignment="1">
      <alignment horizontal="left" vertical="center"/>
    </xf>
    <xf fontId="14" fillId="3" borderId="2" numFmtId="0" xfId="0" applyFont="1" applyFill="1" applyBorder="1"/>
    <xf fontId="2" fillId="3" borderId="2" numFmtId="49" xfId="0" applyNumberFormat="1" applyFont="1" applyFill="1" applyBorder="1" applyAlignment="1">
      <alignment horizontal="center"/>
    </xf>
    <xf fontId="14" fillId="3" borderId="2" numFmtId="0" xfId="0" applyFont="1" applyFill="1" applyBorder="1" applyAlignment="1">
      <alignment horizontal="left" vertical="center"/>
    </xf>
    <xf fontId="2" fillId="3" borderId="6" numFmtId="0" xfId="0" applyFont="1" applyFill="1" applyBorder="1" applyAlignment="1">
      <alignment horizontal="center" wrapText="1"/>
    </xf>
    <xf fontId="2" fillId="3" borderId="2" numFmtId="0" xfId="0" applyFont="1" applyFill="1" applyBorder="1" applyAlignment="1">
      <alignment wrapText="1"/>
    </xf>
    <xf fontId="2" fillId="3" borderId="2" numFmtId="0" xfId="0" applyFont="1" applyFill="1" applyBorder="1" applyAlignment="1">
      <alignment horizontal="center" wrapText="1"/>
    </xf>
    <xf fontId="2" fillId="3" borderId="2" numFmtId="0" xfId="0" applyFont="1" applyFill="1" applyBorder="1"/>
  </cellXfs>
  <cellStyles count="8">
    <cellStyle name="Обычный" xfId="0" builtinId="0"/>
    <cellStyle name="Обычный 2" xfId="1"/>
    <cellStyle name="Обычный 2 2" xfId="2"/>
    <cellStyle name="Обычный 2 2 2" xfId="3"/>
    <cellStyle name="Обычный 3" xfId="4"/>
    <cellStyle name="Обычный 3 2" xfId="5"/>
    <cellStyle name="Обычный 4" xfId="6"/>
    <cellStyle name="Обычный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1" Type="http://schemas.openxmlformats.org/officeDocument/2006/relationships/styles" Target="styles.xml"/><Relationship  Id="rId10" Type="http://schemas.openxmlformats.org/officeDocument/2006/relationships/sharedStrings" Target="sharedStrings.xml"/><Relationship  Id="rId9" Type="http://schemas.openxmlformats.org/officeDocument/2006/relationships/theme" Target="theme/theme1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F14" activeCellId="0" sqref="F14"/>
    </sheetView>
  </sheetViews>
  <sheetFormatPr defaultRowHeight="14.25"/>
  <cols>
    <col bestFit="1" customWidth="1" min="2" max="2" width="26.85546875"/>
    <col bestFit="1" customWidth="1" min="3" max="3" width="25.140625"/>
    <col bestFit="1" customWidth="1" min="4" max="4" width="6.85546875"/>
    <col bestFit="1" customWidth="1" min="5" max="5" width="23.7109375"/>
    <col bestFit="1" customWidth="1" min="6" max="6" width="24.42578125"/>
    <col bestFit="1" customWidth="1" min="7" max="7" width="16.85546875"/>
    <col bestFit="1" customWidth="1" min="8" max="8" width="31.85546875"/>
  </cols>
  <sheetData>
    <row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2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22.5">
      <c r="A3" s="4" t="s">
        <v>2</v>
      </c>
      <c r="B3" s="4" t="s">
        <v>3</v>
      </c>
      <c r="C3" s="4"/>
      <c r="D3" s="5" t="s">
        <v>4</v>
      </c>
      <c r="E3" s="6"/>
      <c r="F3" s="4" t="s">
        <v>5</v>
      </c>
      <c r="G3" s="4" t="s">
        <v>6</v>
      </c>
      <c r="H3" s="4" t="s">
        <v>7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4" t="s">
        <v>8</v>
      </c>
      <c r="B4" s="7" t="s">
        <v>9</v>
      </c>
      <c r="C4" s="7" t="s">
        <v>10</v>
      </c>
      <c r="D4" s="5" t="s">
        <v>11</v>
      </c>
      <c r="E4" s="6"/>
      <c r="F4" s="4" t="s">
        <v>11</v>
      </c>
      <c r="G4" s="4" t="s">
        <v>11</v>
      </c>
      <c r="H4" s="4" t="s">
        <v>11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A5" s="4"/>
      <c r="B5" s="7"/>
      <c r="C5" s="7" t="s">
        <v>12</v>
      </c>
      <c r="D5" s="5" t="s">
        <v>11</v>
      </c>
      <c r="E5" s="6"/>
      <c r="F5" s="4" t="s">
        <v>11</v>
      </c>
      <c r="G5" s="4" t="s">
        <v>11</v>
      </c>
      <c r="H5" s="4" t="s">
        <v>11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46.5" customHeight="1">
      <c r="A6" s="4" t="s">
        <v>13</v>
      </c>
      <c r="B6" s="7" t="s">
        <v>14</v>
      </c>
      <c r="C6" s="7" t="s">
        <v>15</v>
      </c>
      <c r="D6" s="5" t="s">
        <v>11</v>
      </c>
      <c r="E6" s="6"/>
      <c r="F6" s="4" t="s">
        <v>11</v>
      </c>
      <c r="G6" s="4" t="s">
        <v>11</v>
      </c>
      <c r="H6" s="4" t="s">
        <v>11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ht="48" customHeight="1">
      <c r="A7" s="4"/>
      <c r="B7" s="7"/>
      <c r="C7" s="7" t="s">
        <v>16</v>
      </c>
      <c r="D7" s="5" t="s">
        <v>11</v>
      </c>
      <c r="E7" s="6"/>
      <c r="F7" s="4" t="s">
        <v>11</v>
      </c>
      <c r="G7" s="4" t="s">
        <v>11</v>
      </c>
      <c r="H7" s="4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22.5" customHeight="1">
      <c r="A8" s="4" t="s">
        <v>17</v>
      </c>
      <c r="B8" s="7" t="s">
        <v>18</v>
      </c>
      <c r="C8" s="7"/>
      <c r="D8" s="5" t="s">
        <v>11</v>
      </c>
      <c r="E8" s="6"/>
      <c r="F8" s="4" t="s">
        <v>11</v>
      </c>
      <c r="G8" s="4" t="s">
        <v>11</v>
      </c>
      <c r="H8" s="4" t="s">
        <v>11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33.75" customHeight="1">
      <c r="A9" s="8" t="s">
        <v>19</v>
      </c>
      <c r="B9" s="9" t="s">
        <v>20</v>
      </c>
      <c r="C9" s="9"/>
      <c r="D9" s="9" t="s">
        <v>21</v>
      </c>
      <c r="E9" s="10">
        <f>E10+E11</f>
        <v>28856980.600000001</v>
      </c>
      <c r="F9" s="10">
        <f>F10+F11</f>
        <v>28864056.899999999</v>
      </c>
      <c r="G9" s="11" t="s">
        <v>22</v>
      </c>
      <c r="H9" s="11" t="s">
        <v>23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43.5" customHeight="1">
      <c r="A10" s="12"/>
      <c r="B10" s="9"/>
      <c r="C10" s="9"/>
      <c r="D10" s="9" t="s">
        <v>24</v>
      </c>
      <c r="E10" s="13">
        <v>12464262.5</v>
      </c>
      <c r="F10" s="13">
        <v>12464262.5</v>
      </c>
      <c r="G10" s="14"/>
      <c r="H10" s="1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65.75" customHeight="1">
      <c r="A11" s="15"/>
      <c r="B11" s="9"/>
      <c r="C11" s="9"/>
      <c r="D11" s="9" t="s">
        <v>25</v>
      </c>
      <c r="E11" s="10">
        <f>'Справка ГП раздел 3 финанс'!J8</f>
        <v>16392718.1</v>
      </c>
      <c r="F11" s="16">
        <f>'Справка ГП раздел 3 финанс'!X8</f>
        <v>16399794.399999999</v>
      </c>
      <c r="G11" s="17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>
      <c r="A12" s="18" t="s">
        <v>26</v>
      </c>
      <c r="B12" s="19"/>
      <c r="C12" s="19"/>
      <c r="D12" s="19"/>
      <c r="E12" s="19"/>
      <c r="F12" s="19"/>
      <c r="G12" s="19"/>
      <c r="H12" s="1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4">
      <c r="E14" s="20"/>
      <c r="F14" s="20"/>
    </row>
    <row r="15">
      <c r="F15" s="21"/>
    </row>
    <row r="16">
      <c r="E16" s="20"/>
    </row>
  </sheetData>
  <mergeCells count="19">
    <mergeCell ref="A1:AA1"/>
    <mergeCell ref="A2:H2"/>
    <mergeCell ref="B3:C3"/>
    <mergeCell ref="D3:E3"/>
    <mergeCell ref="A4:A5"/>
    <mergeCell ref="B4:B5"/>
    <mergeCell ref="D4:E4"/>
    <mergeCell ref="D5:E5"/>
    <mergeCell ref="A6:A7"/>
    <mergeCell ref="B6:B7"/>
    <mergeCell ref="D6:E6"/>
    <mergeCell ref="D7:E7"/>
    <mergeCell ref="B8:C8"/>
    <mergeCell ref="D8:E8"/>
    <mergeCell ref="A9:A11"/>
    <mergeCell ref="B9:C11"/>
    <mergeCell ref="G9:G11"/>
    <mergeCell ref="H9:H11"/>
    <mergeCell ref="A12:H12"/>
  </mergeCells>
  <printOptions headings="0" gridLines="0"/>
  <pageMargins left="0.69999999999999996" right="0.69999999999999996" top="0.75" bottom="0.75" header="0.29999999999999999" footer="0.29999999999999999"/>
  <pageSetup paperSize="9" scale="100" firstPageNumber="214748364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H2" workbookViewId="0" zoomScale="80">
      <selection activeCell="Y8" activeCellId="0" sqref="Y8:Y16"/>
    </sheetView>
  </sheetViews>
  <sheetFormatPr defaultColWidth="9.140625" defaultRowHeight="14.25"/>
  <cols>
    <col bestFit="1" min="1" max="1" style="22" width="9.140625"/>
    <col bestFit="1" customWidth="1" min="2" max="2" style="22" width="3"/>
    <col bestFit="1" customWidth="1" min="3" max="3" style="22" width="85.28515625"/>
    <col bestFit="1" customWidth="1" min="4" max="9" style="23" width="13.28515625"/>
    <col bestFit="1" customWidth="1" min="10" max="10" style="23" width="14.85546875"/>
    <col bestFit="1" customWidth="1" min="11" max="16" style="23" width="13.28515625"/>
    <col bestFit="1" customWidth="1" min="17" max="17" style="23" width="14.7109375"/>
    <col bestFit="1" customWidth="1" min="18" max="18" style="22" width="14.28515625"/>
    <col bestFit="1" customWidth="1" min="19" max="19" style="22" width="13.85546875"/>
    <col bestFit="1" customWidth="1" min="20" max="23" style="22" width="13.42578125"/>
    <col bestFit="1" customWidth="1" min="24" max="24" style="22" width="15.5703125"/>
    <col bestFit="1" customWidth="1" min="25" max="25" style="22" width="55.85546875"/>
    <col bestFit="1" min="26" max="26" style="22" width="9.140625"/>
    <col min="27" max="16384" style="22" width="9.140625"/>
  </cols>
  <sheetData>
    <row r="1" s="24" customFormat="1" ht="29.2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="24" customFormat="1" ht="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="24" customFormat="1" ht="15">
      <c r="A3" s="26" t="s">
        <v>27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5" ht="36" customHeight="1">
      <c r="A5" s="27" t="s">
        <v>2</v>
      </c>
      <c r="B5" s="28" t="s">
        <v>3</v>
      </c>
      <c r="C5" s="29"/>
      <c r="D5" s="30" t="s">
        <v>4</v>
      </c>
      <c r="E5" s="30"/>
      <c r="F5" s="30"/>
      <c r="G5" s="30"/>
      <c r="H5" s="30"/>
      <c r="I5" s="30"/>
      <c r="J5" s="30"/>
      <c r="K5" s="30" t="s">
        <v>28</v>
      </c>
      <c r="L5" s="30"/>
      <c r="M5" s="30"/>
      <c r="N5" s="30"/>
      <c r="O5" s="30"/>
      <c r="P5" s="30"/>
      <c r="Q5" s="30"/>
      <c r="R5" s="30" t="s">
        <v>5</v>
      </c>
      <c r="S5" s="30"/>
      <c r="T5" s="30"/>
      <c r="U5" s="30"/>
      <c r="V5" s="30"/>
      <c r="W5" s="30"/>
      <c r="X5" s="30"/>
      <c r="Y5" s="31" t="s">
        <v>7</v>
      </c>
    </row>
    <row r="6" ht="33" customHeight="1">
      <c r="A6" s="32"/>
      <c r="B6" s="33"/>
      <c r="C6" s="34"/>
      <c r="D6" s="27">
        <v>2025</v>
      </c>
      <c r="E6" s="27">
        <v>2026</v>
      </c>
      <c r="F6" s="27">
        <v>2027</v>
      </c>
      <c r="G6" s="27">
        <v>2028</v>
      </c>
      <c r="H6" s="27">
        <v>2029</v>
      </c>
      <c r="I6" s="27">
        <v>2030</v>
      </c>
      <c r="J6" s="27" t="s">
        <v>21</v>
      </c>
      <c r="K6" s="27">
        <v>2025</v>
      </c>
      <c r="L6" s="27">
        <v>2026</v>
      </c>
      <c r="M6" s="27">
        <v>2027</v>
      </c>
      <c r="N6" s="27">
        <v>2028</v>
      </c>
      <c r="O6" s="27">
        <v>2029</v>
      </c>
      <c r="P6" s="27">
        <v>2030</v>
      </c>
      <c r="Q6" s="27" t="s">
        <v>21</v>
      </c>
      <c r="R6" s="27">
        <v>2025</v>
      </c>
      <c r="S6" s="27">
        <v>2026</v>
      </c>
      <c r="T6" s="27">
        <v>2027</v>
      </c>
      <c r="U6" s="27">
        <v>2028</v>
      </c>
      <c r="V6" s="27">
        <v>2029</v>
      </c>
      <c r="W6" s="27">
        <v>2030</v>
      </c>
      <c r="X6" s="27" t="s">
        <v>21</v>
      </c>
      <c r="Y6" s="35"/>
    </row>
    <row r="7" ht="15">
      <c r="A7" s="27">
        <v>1</v>
      </c>
      <c r="B7" s="27">
        <v>2</v>
      </c>
      <c r="C7" s="36"/>
      <c r="D7" s="37">
        <v>3</v>
      </c>
      <c r="E7" s="38"/>
      <c r="F7" s="38"/>
      <c r="G7" s="38"/>
      <c r="H7" s="38"/>
      <c r="I7" s="38"/>
      <c r="J7" s="39"/>
      <c r="K7" s="37">
        <v>4</v>
      </c>
      <c r="L7" s="38"/>
      <c r="M7" s="38"/>
      <c r="N7" s="38"/>
      <c r="O7" s="38"/>
      <c r="P7" s="38"/>
      <c r="Q7" s="39"/>
      <c r="R7" s="37">
        <v>5</v>
      </c>
      <c r="S7" s="38"/>
      <c r="T7" s="38"/>
      <c r="U7" s="38"/>
      <c r="V7" s="38"/>
      <c r="W7" s="38"/>
      <c r="X7" s="39"/>
      <c r="Y7" s="27">
        <v>6</v>
      </c>
    </row>
    <row r="8" ht="36.75" customHeight="1">
      <c r="A8" s="40">
        <v>1</v>
      </c>
      <c r="B8" s="41" t="s">
        <v>29</v>
      </c>
      <c r="C8" s="41"/>
      <c r="D8" s="42">
        <v>3249111</v>
      </c>
      <c r="E8" s="42">
        <v>2634724.6999999997</v>
      </c>
      <c r="F8" s="42">
        <v>2627450.1000000001</v>
      </c>
      <c r="G8" s="42">
        <v>2627144.1000000001</v>
      </c>
      <c r="H8" s="42">
        <v>2627144.1000000001</v>
      </c>
      <c r="I8" s="42">
        <v>2627144.1000000001</v>
      </c>
      <c r="J8" s="42">
        <v>16392718.1</v>
      </c>
      <c r="K8" s="43">
        <f t="shared" ref="K8:Q61" si="0">R8-D8</f>
        <v>7076.2999999998137</v>
      </c>
      <c r="L8" s="43">
        <f t="shared" ref="L8:Q61" si="1">S8-E8</f>
        <v>0</v>
      </c>
      <c r="M8" s="43">
        <f t="shared" si="1"/>
        <v>0</v>
      </c>
      <c r="N8" s="43">
        <f t="shared" si="1"/>
        <v>0</v>
      </c>
      <c r="O8" s="43">
        <f t="shared" si="1"/>
        <v>0</v>
      </c>
      <c r="P8" s="43">
        <f t="shared" si="1"/>
        <v>0</v>
      </c>
      <c r="Q8" s="43">
        <f t="shared" si="1"/>
        <v>7076.2999999988824</v>
      </c>
      <c r="R8" s="44">
        <v>3256187.2999999998</v>
      </c>
      <c r="S8" s="44">
        <v>2634724.6999999997</v>
      </c>
      <c r="T8" s="44">
        <v>2627450.1000000001</v>
      </c>
      <c r="U8" s="44">
        <v>2627144.1000000001</v>
      </c>
      <c r="V8" s="44">
        <v>2627144.1000000001</v>
      </c>
      <c r="W8" s="44">
        <v>2627144.1000000001</v>
      </c>
      <c r="X8" s="44">
        <v>16399794.399999999</v>
      </c>
      <c r="Y8" s="45" t="s">
        <v>23</v>
      </c>
      <c r="Z8" s="23"/>
    </row>
    <row r="9" ht="15">
      <c r="A9" s="46" t="s">
        <v>30</v>
      </c>
      <c r="B9" s="47" t="s">
        <v>31</v>
      </c>
      <c r="C9" s="47"/>
      <c r="D9" s="48">
        <v>3241872</v>
      </c>
      <c r="E9" s="48">
        <v>2634289.1999999997</v>
      </c>
      <c r="F9" s="48">
        <v>2627450.1000000001</v>
      </c>
      <c r="G9" s="48">
        <v>2627144.1000000001</v>
      </c>
      <c r="H9" s="48">
        <v>2627144.1000000001</v>
      </c>
      <c r="I9" s="48">
        <v>2627144.1000000001</v>
      </c>
      <c r="J9" s="48">
        <v>16385043.6</v>
      </c>
      <c r="K9" s="49">
        <f t="shared" si="0"/>
        <v>7076.2999999998137</v>
      </c>
      <c r="L9" s="49">
        <f t="shared" si="1"/>
        <v>0</v>
      </c>
      <c r="M9" s="49">
        <f t="shared" ref="M9:M61" si="2">T9-F9</f>
        <v>0</v>
      </c>
      <c r="N9" s="49">
        <f t="shared" ref="N9:N61" si="3">U9-G9</f>
        <v>0</v>
      </c>
      <c r="O9" s="49">
        <f t="shared" ref="O9:O61" si="4">V9-H9</f>
        <v>0</v>
      </c>
      <c r="P9" s="49">
        <f t="shared" ref="P9:P61" si="5">W9-I9</f>
        <v>0</v>
      </c>
      <c r="Q9" s="49">
        <f t="shared" ref="Q9:Q61" si="6">X9-J9</f>
        <v>7076.2999999988824</v>
      </c>
      <c r="R9" s="50">
        <v>3248948.2999999998</v>
      </c>
      <c r="S9" s="50">
        <v>2634289.1999999997</v>
      </c>
      <c r="T9" s="50">
        <v>2627450.1000000001</v>
      </c>
      <c r="U9" s="50">
        <v>2627144.1000000001</v>
      </c>
      <c r="V9" s="50">
        <v>2627144.1000000001</v>
      </c>
      <c r="W9" s="50">
        <v>2627144.1000000001</v>
      </c>
      <c r="X9" s="50">
        <v>16392119.899999999</v>
      </c>
      <c r="Y9" s="51"/>
    </row>
    <row r="10" ht="15">
      <c r="A10" s="46" t="s">
        <v>32</v>
      </c>
      <c r="B10" s="52"/>
      <c r="C10" s="53" t="s">
        <v>33</v>
      </c>
      <c r="D10" s="48">
        <v>85476.699999999997</v>
      </c>
      <c r="E10" s="48">
        <v>80079.100000000006</v>
      </c>
      <c r="F10" s="48">
        <v>81458.600000000006</v>
      </c>
      <c r="G10" s="48">
        <v>81458.600000000006</v>
      </c>
      <c r="H10" s="48">
        <v>81458.600000000006</v>
      </c>
      <c r="I10" s="48">
        <v>81458.600000000006</v>
      </c>
      <c r="J10" s="48">
        <v>491390.20000000007</v>
      </c>
      <c r="K10" s="49">
        <f t="shared" si="0"/>
        <v>0</v>
      </c>
      <c r="L10" s="49">
        <f t="shared" si="1"/>
        <v>0</v>
      </c>
      <c r="M10" s="49">
        <f t="shared" si="2"/>
        <v>0</v>
      </c>
      <c r="N10" s="49">
        <f t="shared" si="3"/>
        <v>0</v>
      </c>
      <c r="O10" s="49">
        <f t="shared" si="4"/>
        <v>0</v>
      </c>
      <c r="P10" s="49">
        <f t="shared" si="5"/>
        <v>0</v>
      </c>
      <c r="Q10" s="49">
        <f t="shared" si="6"/>
        <v>0</v>
      </c>
      <c r="R10" s="50">
        <v>85476.699999999997</v>
      </c>
      <c r="S10" s="50">
        <v>80079.100000000006</v>
      </c>
      <c r="T10" s="50">
        <v>81458.600000000006</v>
      </c>
      <c r="U10" s="50">
        <v>81458.600000000006</v>
      </c>
      <c r="V10" s="50">
        <v>81458.600000000006</v>
      </c>
      <c r="W10" s="50">
        <v>81458.600000000006</v>
      </c>
      <c r="X10" s="50">
        <v>491390.20000000007</v>
      </c>
      <c r="Y10" s="51"/>
    </row>
    <row r="11" ht="30">
      <c r="A11" s="46" t="s">
        <v>34</v>
      </c>
      <c r="B11" s="52"/>
      <c r="C11" s="53" t="s">
        <v>35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9">
        <f t="shared" si="0"/>
        <v>0</v>
      </c>
      <c r="L11" s="49">
        <f t="shared" si="1"/>
        <v>0</v>
      </c>
      <c r="M11" s="49">
        <f t="shared" si="2"/>
        <v>0</v>
      </c>
      <c r="N11" s="49">
        <f t="shared" si="3"/>
        <v>0</v>
      </c>
      <c r="O11" s="49">
        <f t="shared" si="4"/>
        <v>0</v>
      </c>
      <c r="P11" s="49">
        <f t="shared" si="5"/>
        <v>0</v>
      </c>
      <c r="Q11" s="49">
        <f t="shared" si="6"/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1"/>
    </row>
    <row r="12" ht="15">
      <c r="A12" s="46" t="s">
        <v>36</v>
      </c>
      <c r="B12" s="52"/>
      <c r="C12" s="54" t="s">
        <v>37</v>
      </c>
      <c r="D12" s="48">
        <v>115039.60000000001</v>
      </c>
      <c r="E12" s="48">
        <v>108761.10000000001</v>
      </c>
      <c r="F12" s="48">
        <v>109193.5</v>
      </c>
      <c r="G12" s="48">
        <v>109193.5</v>
      </c>
      <c r="H12" s="48">
        <v>109193.5</v>
      </c>
      <c r="I12" s="48">
        <v>109193.5</v>
      </c>
      <c r="J12" s="48">
        <v>660574.69999999995</v>
      </c>
      <c r="K12" s="49">
        <f t="shared" si="0"/>
        <v>0</v>
      </c>
      <c r="L12" s="49">
        <f t="shared" si="1"/>
        <v>0</v>
      </c>
      <c r="M12" s="49">
        <f t="shared" si="2"/>
        <v>0</v>
      </c>
      <c r="N12" s="49">
        <f t="shared" si="3"/>
        <v>0</v>
      </c>
      <c r="O12" s="49">
        <f t="shared" si="4"/>
        <v>0</v>
      </c>
      <c r="P12" s="49">
        <f t="shared" si="5"/>
        <v>0</v>
      </c>
      <c r="Q12" s="49">
        <f t="shared" si="6"/>
        <v>0</v>
      </c>
      <c r="R12" s="50">
        <v>115039.60000000001</v>
      </c>
      <c r="S12" s="50">
        <v>108761.10000000001</v>
      </c>
      <c r="T12" s="50">
        <v>109193.5</v>
      </c>
      <c r="U12" s="50">
        <v>109193.5</v>
      </c>
      <c r="V12" s="50">
        <v>109193.5</v>
      </c>
      <c r="W12" s="50">
        <v>109193.5</v>
      </c>
      <c r="X12" s="50">
        <v>660574.69999999995</v>
      </c>
      <c r="Y12" s="51"/>
    </row>
    <row r="13" ht="45">
      <c r="A13" s="46" t="s">
        <v>38</v>
      </c>
      <c r="B13" s="52"/>
      <c r="C13" s="55" t="s">
        <v>39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9">
        <f t="shared" si="0"/>
        <v>0</v>
      </c>
      <c r="L13" s="49">
        <f t="shared" si="1"/>
        <v>0</v>
      </c>
      <c r="M13" s="49">
        <f t="shared" si="2"/>
        <v>0</v>
      </c>
      <c r="N13" s="49">
        <f t="shared" si="3"/>
        <v>0</v>
      </c>
      <c r="O13" s="49">
        <f t="shared" si="4"/>
        <v>0</v>
      </c>
      <c r="P13" s="49">
        <f t="shared" si="5"/>
        <v>0</v>
      </c>
      <c r="Q13" s="49">
        <f t="shared" si="6"/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1"/>
    </row>
    <row r="14" ht="33" customHeight="1">
      <c r="A14" s="46" t="s">
        <v>40</v>
      </c>
      <c r="B14" s="56" t="s">
        <v>41</v>
      </c>
      <c r="C14" s="56"/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9">
        <f t="shared" si="0"/>
        <v>0</v>
      </c>
      <c r="L14" s="49">
        <f t="shared" si="1"/>
        <v>0</v>
      </c>
      <c r="M14" s="49">
        <f t="shared" si="2"/>
        <v>0</v>
      </c>
      <c r="N14" s="49">
        <f t="shared" si="3"/>
        <v>0</v>
      </c>
      <c r="O14" s="49">
        <f t="shared" si="4"/>
        <v>0</v>
      </c>
      <c r="P14" s="49">
        <f t="shared" si="5"/>
        <v>0</v>
      </c>
      <c r="Q14" s="49">
        <f t="shared" si="6"/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1"/>
    </row>
    <row r="15" ht="15">
      <c r="A15" s="46" t="s">
        <v>42</v>
      </c>
      <c r="B15" s="47" t="s">
        <v>43</v>
      </c>
      <c r="C15" s="47"/>
      <c r="D15" s="48">
        <v>115278.60000000001</v>
      </c>
      <c r="E15" s="48">
        <v>109196.60000000001</v>
      </c>
      <c r="F15" s="48">
        <v>109193.5</v>
      </c>
      <c r="G15" s="48">
        <v>109193.5</v>
      </c>
      <c r="H15" s="48">
        <v>109193.5</v>
      </c>
      <c r="I15" s="48">
        <v>109193.5</v>
      </c>
      <c r="J15" s="48">
        <v>661249.19999999995</v>
      </c>
      <c r="K15" s="49">
        <f t="shared" si="0"/>
        <v>0</v>
      </c>
      <c r="L15" s="49">
        <f t="shared" si="1"/>
        <v>0</v>
      </c>
      <c r="M15" s="49">
        <f t="shared" si="2"/>
        <v>0</v>
      </c>
      <c r="N15" s="49">
        <f t="shared" si="3"/>
        <v>0</v>
      </c>
      <c r="O15" s="49">
        <f t="shared" si="4"/>
        <v>0</v>
      </c>
      <c r="P15" s="49">
        <f t="shared" si="5"/>
        <v>0</v>
      </c>
      <c r="Q15" s="49">
        <f t="shared" si="6"/>
        <v>0</v>
      </c>
      <c r="R15" s="50">
        <v>115278.60000000001</v>
      </c>
      <c r="S15" s="50">
        <v>109196.60000000001</v>
      </c>
      <c r="T15" s="50">
        <v>109193.5</v>
      </c>
      <c r="U15" s="50">
        <v>109193.5</v>
      </c>
      <c r="V15" s="50">
        <v>109193.5</v>
      </c>
      <c r="W15" s="50">
        <v>109193.5</v>
      </c>
      <c r="X15" s="50">
        <v>661249.19999999995</v>
      </c>
      <c r="Y15" s="51"/>
    </row>
    <row r="16" ht="15">
      <c r="A16" s="46" t="s">
        <v>44</v>
      </c>
      <c r="B16" s="47" t="s">
        <v>45</v>
      </c>
      <c r="C16" s="47"/>
      <c r="D16" s="48">
        <v>7000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7000</v>
      </c>
      <c r="K16" s="49">
        <f t="shared" si="0"/>
        <v>0</v>
      </c>
      <c r="L16" s="49">
        <f t="shared" si="1"/>
        <v>0</v>
      </c>
      <c r="M16" s="49">
        <f t="shared" si="2"/>
        <v>0</v>
      </c>
      <c r="N16" s="49">
        <f t="shared" si="3"/>
        <v>0</v>
      </c>
      <c r="O16" s="49">
        <f t="shared" si="4"/>
        <v>0</v>
      </c>
      <c r="P16" s="49">
        <f t="shared" si="5"/>
        <v>0</v>
      </c>
      <c r="Q16" s="49">
        <f t="shared" si="6"/>
        <v>0</v>
      </c>
      <c r="R16" s="50">
        <v>7000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7000</v>
      </c>
      <c r="Y16" s="51"/>
    </row>
    <row r="17" s="57" customFormat="1" ht="26.25" customHeight="1">
      <c r="A17" s="58" t="s">
        <v>13</v>
      </c>
      <c r="B17" s="59" t="s">
        <v>46</v>
      </c>
      <c r="C17" s="59"/>
      <c r="D17" s="60">
        <v>1129702.5999999999</v>
      </c>
      <c r="E17" s="60">
        <v>979824.09999999998</v>
      </c>
      <c r="F17" s="60">
        <v>974683.5</v>
      </c>
      <c r="G17" s="60">
        <v>974683.5</v>
      </c>
      <c r="H17" s="60">
        <v>974683.5</v>
      </c>
      <c r="I17" s="60">
        <v>974683.5</v>
      </c>
      <c r="J17" s="60">
        <v>6008260.7000000002</v>
      </c>
      <c r="K17" s="60">
        <f t="shared" si="0"/>
        <v>0</v>
      </c>
      <c r="L17" s="60">
        <f t="shared" si="1"/>
        <v>0</v>
      </c>
      <c r="M17" s="60">
        <f t="shared" si="1"/>
        <v>0</v>
      </c>
      <c r="N17" s="60">
        <f t="shared" si="1"/>
        <v>0</v>
      </c>
      <c r="O17" s="60">
        <f t="shared" si="1"/>
        <v>0</v>
      </c>
      <c r="P17" s="60">
        <f t="shared" si="1"/>
        <v>0</v>
      </c>
      <c r="Q17" s="60">
        <f t="shared" si="1"/>
        <v>0</v>
      </c>
      <c r="R17" s="60">
        <v>1129702.5999999999</v>
      </c>
      <c r="S17" s="60">
        <v>979824.09999999998</v>
      </c>
      <c r="T17" s="60">
        <v>974683.5</v>
      </c>
      <c r="U17" s="60">
        <v>974683.5</v>
      </c>
      <c r="V17" s="60">
        <v>974683.5</v>
      </c>
      <c r="W17" s="60">
        <v>974683.5</v>
      </c>
      <c r="X17" s="60">
        <v>6008260.6999999993</v>
      </c>
      <c r="Y17" s="45" t="s">
        <v>47</v>
      </c>
      <c r="Z17" s="61"/>
      <c r="AA17" s="61"/>
    </row>
    <row r="18" s="62" customFormat="1" ht="27.75" customHeight="1">
      <c r="A18" s="63" t="s">
        <v>48</v>
      </c>
      <c r="B18" s="64" t="s">
        <v>31</v>
      </c>
      <c r="C18" s="64"/>
      <c r="D18" s="65">
        <v>1129702.5999999999</v>
      </c>
      <c r="E18" s="65">
        <v>979824.09999999998</v>
      </c>
      <c r="F18" s="65">
        <v>974683.5</v>
      </c>
      <c r="G18" s="65">
        <v>974683.5</v>
      </c>
      <c r="H18" s="65">
        <v>974683.5</v>
      </c>
      <c r="I18" s="65">
        <v>974683.5</v>
      </c>
      <c r="J18" s="65">
        <v>6008260.7000000002</v>
      </c>
      <c r="K18" s="65">
        <f t="shared" si="0"/>
        <v>0</v>
      </c>
      <c r="L18" s="65">
        <f t="shared" si="1"/>
        <v>0</v>
      </c>
      <c r="M18" s="65">
        <f t="shared" si="1"/>
        <v>0</v>
      </c>
      <c r="N18" s="65">
        <f t="shared" si="1"/>
        <v>0</v>
      </c>
      <c r="O18" s="65">
        <f t="shared" si="1"/>
        <v>0</v>
      </c>
      <c r="P18" s="65">
        <f t="shared" si="1"/>
        <v>0</v>
      </c>
      <c r="Q18" s="65">
        <f t="shared" si="1"/>
        <v>0</v>
      </c>
      <c r="R18" s="65">
        <v>1129702.5999999999</v>
      </c>
      <c r="S18" s="65">
        <v>979824.09999999998</v>
      </c>
      <c r="T18" s="65">
        <v>974683.5</v>
      </c>
      <c r="U18" s="65">
        <v>974683.5</v>
      </c>
      <c r="V18" s="65">
        <v>974683.5</v>
      </c>
      <c r="W18" s="65">
        <v>974683.5</v>
      </c>
      <c r="X18" s="65">
        <v>6008260.6999999993</v>
      </c>
      <c r="Y18" s="51"/>
    </row>
    <row r="19" s="62" customFormat="1" ht="15">
      <c r="A19" s="63" t="s">
        <v>49</v>
      </c>
      <c r="B19" s="66"/>
      <c r="C19" s="67" t="s">
        <v>33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f t="shared" si="0"/>
        <v>0</v>
      </c>
      <c r="L19" s="65">
        <f t="shared" si="1"/>
        <v>0</v>
      </c>
      <c r="M19" s="65">
        <f t="shared" si="1"/>
        <v>0</v>
      </c>
      <c r="N19" s="65">
        <f t="shared" si="1"/>
        <v>0</v>
      </c>
      <c r="O19" s="65">
        <f t="shared" si="1"/>
        <v>0</v>
      </c>
      <c r="P19" s="65">
        <f t="shared" si="1"/>
        <v>0</v>
      </c>
      <c r="Q19" s="65">
        <f t="shared" si="1"/>
        <v>0</v>
      </c>
      <c r="R19" s="65">
        <v>0</v>
      </c>
      <c r="S19" s="65">
        <v>0</v>
      </c>
      <c r="T19" s="65">
        <v>0</v>
      </c>
      <c r="U19" s="65">
        <v>0</v>
      </c>
      <c r="V19" s="65">
        <v>0</v>
      </c>
      <c r="W19" s="65">
        <v>0</v>
      </c>
      <c r="X19" s="65">
        <v>0</v>
      </c>
      <c r="Y19" s="51"/>
    </row>
    <row r="20" s="62" customFormat="1" ht="30">
      <c r="A20" s="63" t="s">
        <v>50</v>
      </c>
      <c r="B20" s="66"/>
      <c r="C20" s="67" t="s">
        <v>35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f t="shared" si="0"/>
        <v>0</v>
      </c>
      <c r="L20" s="65">
        <f t="shared" si="1"/>
        <v>0</v>
      </c>
      <c r="M20" s="65">
        <f t="shared" si="1"/>
        <v>0</v>
      </c>
      <c r="N20" s="65">
        <f t="shared" si="1"/>
        <v>0</v>
      </c>
      <c r="O20" s="65">
        <f t="shared" si="1"/>
        <v>0</v>
      </c>
      <c r="P20" s="65">
        <f t="shared" si="1"/>
        <v>0</v>
      </c>
      <c r="Q20" s="65">
        <f t="shared" si="1"/>
        <v>0</v>
      </c>
      <c r="R20" s="65">
        <v>0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51"/>
    </row>
    <row r="21" s="62" customFormat="1" ht="15">
      <c r="A21" s="63" t="s">
        <v>51</v>
      </c>
      <c r="B21" s="66"/>
      <c r="C21" s="68" t="s">
        <v>37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f t="shared" si="0"/>
        <v>0</v>
      </c>
      <c r="L21" s="65">
        <f t="shared" si="1"/>
        <v>0</v>
      </c>
      <c r="M21" s="65">
        <f t="shared" si="1"/>
        <v>0</v>
      </c>
      <c r="N21" s="65">
        <f t="shared" si="1"/>
        <v>0</v>
      </c>
      <c r="O21" s="65">
        <f t="shared" si="1"/>
        <v>0</v>
      </c>
      <c r="P21" s="65">
        <f t="shared" si="1"/>
        <v>0</v>
      </c>
      <c r="Q21" s="65">
        <f t="shared" si="1"/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65">
        <v>0</v>
      </c>
      <c r="X21" s="65">
        <v>0</v>
      </c>
      <c r="Y21" s="51"/>
    </row>
    <row r="22" s="62" customFormat="1" ht="45">
      <c r="A22" s="63" t="s">
        <v>52</v>
      </c>
      <c r="B22" s="66"/>
      <c r="C22" s="69" t="s">
        <v>39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f t="shared" si="0"/>
        <v>0</v>
      </c>
      <c r="L22" s="65">
        <f t="shared" si="1"/>
        <v>0</v>
      </c>
      <c r="M22" s="65">
        <f t="shared" si="1"/>
        <v>0</v>
      </c>
      <c r="N22" s="65">
        <f t="shared" si="1"/>
        <v>0</v>
      </c>
      <c r="O22" s="65">
        <f t="shared" si="1"/>
        <v>0</v>
      </c>
      <c r="P22" s="65">
        <f t="shared" si="1"/>
        <v>0</v>
      </c>
      <c r="Q22" s="65">
        <f t="shared" si="1"/>
        <v>0</v>
      </c>
      <c r="R22" s="65">
        <v>0</v>
      </c>
      <c r="S22" s="65">
        <v>0</v>
      </c>
      <c r="T22" s="65">
        <v>0</v>
      </c>
      <c r="U22" s="65">
        <v>0</v>
      </c>
      <c r="V22" s="65">
        <v>0</v>
      </c>
      <c r="W22" s="65">
        <v>0</v>
      </c>
      <c r="X22" s="65">
        <v>0</v>
      </c>
      <c r="Y22" s="51"/>
    </row>
    <row r="23" s="62" customFormat="1" ht="33" customHeight="1">
      <c r="A23" s="63" t="s">
        <v>53</v>
      </c>
      <c r="B23" s="70" t="s">
        <v>41</v>
      </c>
      <c r="C23" s="70"/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f t="shared" si="0"/>
        <v>0</v>
      </c>
      <c r="L23" s="65">
        <f t="shared" si="1"/>
        <v>0</v>
      </c>
      <c r="M23" s="65">
        <f t="shared" si="1"/>
        <v>0</v>
      </c>
      <c r="N23" s="65">
        <f t="shared" si="1"/>
        <v>0</v>
      </c>
      <c r="O23" s="65">
        <f t="shared" si="1"/>
        <v>0</v>
      </c>
      <c r="P23" s="65">
        <f t="shared" si="1"/>
        <v>0</v>
      </c>
      <c r="Q23" s="65">
        <f t="shared" si="1"/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65">
        <v>0</v>
      </c>
      <c r="X23" s="65">
        <v>0</v>
      </c>
      <c r="Y23" s="51"/>
    </row>
    <row r="24" s="62" customFormat="1" ht="32.25" customHeight="1">
      <c r="A24" s="63" t="s">
        <v>54</v>
      </c>
      <c r="B24" s="64" t="s">
        <v>43</v>
      </c>
      <c r="C24" s="64"/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f t="shared" si="0"/>
        <v>0</v>
      </c>
      <c r="L24" s="65">
        <f t="shared" si="0"/>
        <v>0</v>
      </c>
      <c r="M24" s="65">
        <f t="shared" si="0"/>
        <v>0</v>
      </c>
      <c r="N24" s="65">
        <f t="shared" si="0"/>
        <v>0</v>
      </c>
      <c r="O24" s="65">
        <f t="shared" si="0"/>
        <v>0</v>
      </c>
      <c r="P24" s="65">
        <f t="shared" si="0"/>
        <v>0</v>
      </c>
      <c r="Q24" s="65">
        <f t="shared" si="0"/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5">
        <v>0</v>
      </c>
      <c r="X24" s="65">
        <v>0</v>
      </c>
      <c r="Y24" s="51"/>
    </row>
    <row r="25" s="62" customFormat="1" ht="32.25" customHeight="1">
      <c r="A25" s="63" t="s">
        <v>55</v>
      </c>
      <c r="B25" s="64" t="s">
        <v>45</v>
      </c>
      <c r="C25" s="64"/>
      <c r="D25" s="65">
        <v>0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f t="shared" si="0"/>
        <v>0</v>
      </c>
      <c r="L25" s="65">
        <f t="shared" si="0"/>
        <v>0</v>
      </c>
      <c r="M25" s="65">
        <f t="shared" si="0"/>
        <v>0</v>
      </c>
      <c r="N25" s="65">
        <f t="shared" si="0"/>
        <v>0</v>
      </c>
      <c r="O25" s="65">
        <f t="shared" si="0"/>
        <v>0</v>
      </c>
      <c r="P25" s="65">
        <f t="shared" si="0"/>
        <v>0</v>
      </c>
      <c r="Q25" s="65">
        <f t="shared" si="0"/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5">
        <v>0</v>
      </c>
      <c r="X25" s="65">
        <v>0</v>
      </c>
      <c r="Y25" s="51"/>
    </row>
    <row r="26" ht="16.5" customHeight="1">
      <c r="A26" s="71" t="s">
        <v>13</v>
      </c>
      <c r="B26" s="72" t="s">
        <v>56</v>
      </c>
      <c r="C26" s="73"/>
      <c r="D26" s="43">
        <v>259564.70000000001</v>
      </c>
      <c r="E26" s="43">
        <v>106512.2</v>
      </c>
      <c r="F26" s="43">
        <v>103585.60000000001</v>
      </c>
      <c r="G26" s="43">
        <v>103279.60000000001</v>
      </c>
      <c r="H26" s="43">
        <v>103279.60000000001</v>
      </c>
      <c r="I26" s="43">
        <v>103279.60000000001</v>
      </c>
      <c r="J26" s="43">
        <v>779501.30000000005</v>
      </c>
      <c r="K26" s="43">
        <f t="shared" si="0"/>
        <v>7076.2999999999884</v>
      </c>
      <c r="L26" s="43">
        <f t="shared" si="1"/>
        <v>0</v>
      </c>
      <c r="M26" s="43">
        <f t="shared" si="2"/>
        <v>0</v>
      </c>
      <c r="N26" s="43">
        <f t="shared" si="3"/>
        <v>0</v>
      </c>
      <c r="O26" s="43">
        <f t="shared" si="4"/>
        <v>0</v>
      </c>
      <c r="P26" s="43">
        <f t="shared" si="5"/>
        <v>0</v>
      </c>
      <c r="Q26" s="43">
        <f t="shared" si="6"/>
        <v>7076.3000000000466</v>
      </c>
      <c r="R26" s="42">
        <v>266641</v>
      </c>
      <c r="S26" s="42">
        <v>106512.2</v>
      </c>
      <c r="T26" s="42">
        <v>103585.60000000001</v>
      </c>
      <c r="U26" s="42">
        <v>103279.60000000001</v>
      </c>
      <c r="V26" s="42">
        <v>103279.60000000001</v>
      </c>
      <c r="W26" s="42">
        <v>103279.60000000001</v>
      </c>
      <c r="X26" s="42">
        <v>786577.60000000009</v>
      </c>
      <c r="Y26" s="45" t="s">
        <v>23</v>
      </c>
    </row>
    <row r="27" ht="15.75" customHeight="1">
      <c r="A27" s="46" t="s">
        <v>48</v>
      </c>
      <c r="B27" s="74" t="s">
        <v>31</v>
      </c>
      <c r="C27" s="75"/>
      <c r="D27" s="49">
        <v>259564.70000000001</v>
      </c>
      <c r="E27" s="49">
        <v>106512.2</v>
      </c>
      <c r="F27" s="49">
        <v>103585.60000000001</v>
      </c>
      <c r="G27" s="49">
        <v>103279.60000000001</v>
      </c>
      <c r="H27" s="49">
        <v>103279.60000000001</v>
      </c>
      <c r="I27" s="49">
        <v>103279.60000000001</v>
      </c>
      <c r="J27" s="49">
        <v>779501.30000000005</v>
      </c>
      <c r="K27" s="49">
        <f t="shared" si="0"/>
        <v>7076.2999999999884</v>
      </c>
      <c r="L27" s="49">
        <f t="shared" si="1"/>
        <v>0</v>
      </c>
      <c r="M27" s="49">
        <f t="shared" si="2"/>
        <v>0</v>
      </c>
      <c r="N27" s="49">
        <f t="shared" si="3"/>
        <v>0</v>
      </c>
      <c r="O27" s="49">
        <f t="shared" si="4"/>
        <v>0</v>
      </c>
      <c r="P27" s="49">
        <f t="shared" si="5"/>
        <v>0</v>
      </c>
      <c r="Q27" s="49">
        <f t="shared" si="6"/>
        <v>7076.3000000000466</v>
      </c>
      <c r="R27" s="48">
        <v>266641</v>
      </c>
      <c r="S27" s="48">
        <v>106512.2</v>
      </c>
      <c r="T27" s="48">
        <v>103585.60000000001</v>
      </c>
      <c r="U27" s="48">
        <v>103279.60000000001</v>
      </c>
      <c r="V27" s="48">
        <v>103279.60000000001</v>
      </c>
      <c r="W27" s="48">
        <v>103279.60000000001</v>
      </c>
      <c r="X27" s="48">
        <v>786577.60000000009</v>
      </c>
      <c r="Y27" s="51"/>
    </row>
    <row r="28" ht="15">
      <c r="A28" s="46" t="s">
        <v>49</v>
      </c>
      <c r="B28" s="52"/>
      <c r="C28" s="53" t="s">
        <v>33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f t="shared" si="0"/>
        <v>0</v>
      </c>
      <c r="L28" s="49">
        <f t="shared" si="1"/>
        <v>0</v>
      </c>
      <c r="M28" s="49">
        <f t="shared" si="2"/>
        <v>0</v>
      </c>
      <c r="N28" s="49">
        <f t="shared" si="3"/>
        <v>0</v>
      </c>
      <c r="O28" s="49">
        <f t="shared" si="4"/>
        <v>0</v>
      </c>
      <c r="P28" s="49">
        <f t="shared" si="5"/>
        <v>0</v>
      </c>
      <c r="Q28" s="49">
        <f t="shared" si="6"/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51"/>
    </row>
    <row r="29" ht="30">
      <c r="A29" s="46" t="s">
        <v>50</v>
      </c>
      <c r="B29" s="52"/>
      <c r="C29" s="53" t="s">
        <v>35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f t="shared" si="0"/>
        <v>0</v>
      </c>
      <c r="L29" s="49">
        <f t="shared" si="1"/>
        <v>0</v>
      </c>
      <c r="M29" s="49">
        <f t="shared" si="2"/>
        <v>0</v>
      </c>
      <c r="N29" s="49">
        <f t="shared" si="3"/>
        <v>0</v>
      </c>
      <c r="O29" s="49">
        <f t="shared" si="4"/>
        <v>0</v>
      </c>
      <c r="P29" s="49">
        <f t="shared" si="5"/>
        <v>0</v>
      </c>
      <c r="Q29" s="49">
        <f t="shared" si="6"/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51"/>
    </row>
    <row r="30" ht="15">
      <c r="A30" s="46" t="s">
        <v>51</v>
      </c>
      <c r="B30" s="52"/>
      <c r="C30" s="54" t="s">
        <v>37</v>
      </c>
      <c r="D30" s="49">
        <v>10000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10000</v>
      </c>
      <c r="K30" s="49">
        <f t="shared" si="0"/>
        <v>0</v>
      </c>
      <c r="L30" s="49">
        <f t="shared" si="1"/>
        <v>0</v>
      </c>
      <c r="M30" s="49">
        <f t="shared" si="2"/>
        <v>0</v>
      </c>
      <c r="N30" s="49">
        <f t="shared" si="3"/>
        <v>0</v>
      </c>
      <c r="O30" s="49">
        <f t="shared" si="4"/>
        <v>0</v>
      </c>
      <c r="P30" s="49">
        <f t="shared" si="5"/>
        <v>0</v>
      </c>
      <c r="Q30" s="49">
        <f t="shared" si="6"/>
        <v>0</v>
      </c>
      <c r="R30" s="48">
        <v>10000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10000</v>
      </c>
      <c r="Y30" s="51"/>
    </row>
    <row r="31" ht="45">
      <c r="A31" s="46" t="s">
        <v>52</v>
      </c>
      <c r="B31" s="52"/>
      <c r="C31" s="55" t="s">
        <v>39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f t="shared" si="0"/>
        <v>0</v>
      </c>
      <c r="L31" s="49">
        <f t="shared" si="1"/>
        <v>0</v>
      </c>
      <c r="M31" s="49">
        <f t="shared" si="2"/>
        <v>0</v>
      </c>
      <c r="N31" s="49">
        <f t="shared" si="3"/>
        <v>0</v>
      </c>
      <c r="O31" s="49">
        <f t="shared" si="4"/>
        <v>0</v>
      </c>
      <c r="P31" s="49">
        <f t="shared" si="5"/>
        <v>0</v>
      </c>
      <c r="Q31" s="49">
        <f t="shared" si="6"/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51"/>
    </row>
    <row r="32" ht="33" customHeight="1">
      <c r="A32" s="46" t="s">
        <v>53</v>
      </c>
      <c r="B32" s="74" t="s">
        <v>41</v>
      </c>
      <c r="C32" s="75"/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f t="shared" si="0"/>
        <v>0</v>
      </c>
      <c r="L32" s="49">
        <f t="shared" si="1"/>
        <v>0</v>
      </c>
      <c r="M32" s="49">
        <f t="shared" si="2"/>
        <v>0</v>
      </c>
      <c r="N32" s="49">
        <f t="shared" si="3"/>
        <v>0</v>
      </c>
      <c r="O32" s="49">
        <f t="shared" si="4"/>
        <v>0</v>
      </c>
      <c r="P32" s="49">
        <f t="shared" si="5"/>
        <v>0</v>
      </c>
      <c r="Q32" s="49">
        <f t="shared" si="6"/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51"/>
    </row>
    <row r="33" ht="15.75" customHeight="1">
      <c r="A33" s="46" t="s">
        <v>54</v>
      </c>
      <c r="B33" s="74" t="s">
        <v>43</v>
      </c>
      <c r="C33" s="75"/>
      <c r="D33" s="49">
        <v>10000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10000</v>
      </c>
      <c r="K33" s="49">
        <f t="shared" si="0"/>
        <v>0</v>
      </c>
      <c r="L33" s="49">
        <f t="shared" si="1"/>
        <v>0</v>
      </c>
      <c r="M33" s="49">
        <f t="shared" si="2"/>
        <v>0</v>
      </c>
      <c r="N33" s="49">
        <f t="shared" si="3"/>
        <v>0</v>
      </c>
      <c r="O33" s="49">
        <f t="shared" si="4"/>
        <v>0</v>
      </c>
      <c r="P33" s="49">
        <f t="shared" si="5"/>
        <v>0</v>
      </c>
      <c r="Q33" s="49">
        <f t="shared" si="6"/>
        <v>0</v>
      </c>
      <c r="R33" s="48">
        <v>10000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10000</v>
      </c>
      <c r="Y33" s="51"/>
    </row>
    <row r="34" ht="15.75" customHeight="1">
      <c r="A34" s="46" t="s">
        <v>55</v>
      </c>
      <c r="B34" s="74" t="s">
        <v>45</v>
      </c>
      <c r="C34" s="75"/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f t="shared" si="0"/>
        <v>0</v>
      </c>
      <c r="L34" s="49">
        <f t="shared" si="1"/>
        <v>0</v>
      </c>
      <c r="M34" s="49">
        <f t="shared" si="2"/>
        <v>0</v>
      </c>
      <c r="N34" s="49">
        <f t="shared" si="3"/>
        <v>0</v>
      </c>
      <c r="O34" s="49">
        <f t="shared" si="4"/>
        <v>0</v>
      </c>
      <c r="P34" s="49">
        <f t="shared" si="5"/>
        <v>0</v>
      </c>
      <c r="Q34" s="49">
        <f t="shared" si="6"/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51"/>
    </row>
    <row r="35" s="57" customFormat="1" ht="80.25" customHeight="1">
      <c r="A35" s="76">
        <v>1</v>
      </c>
      <c r="B35" s="59" t="s">
        <v>57</v>
      </c>
      <c r="C35" s="59"/>
      <c r="D35" s="60">
        <v>1113869.3999999999</v>
      </c>
      <c r="E35" s="60">
        <v>978887.09999999998</v>
      </c>
      <c r="F35" s="60">
        <v>973746.5</v>
      </c>
      <c r="G35" s="60">
        <v>973746.5</v>
      </c>
      <c r="H35" s="60">
        <v>973746.5</v>
      </c>
      <c r="I35" s="60">
        <v>973746.5</v>
      </c>
      <c r="J35" s="60">
        <v>5987742.5</v>
      </c>
      <c r="K35" s="60">
        <f t="shared" ref="K35:K52" si="7">R35-D35</f>
        <v>-10</v>
      </c>
      <c r="L35" s="60">
        <f t="shared" si="1"/>
        <v>0</v>
      </c>
      <c r="M35" s="60">
        <f t="shared" si="1"/>
        <v>0</v>
      </c>
      <c r="N35" s="60">
        <f t="shared" si="1"/>
        <v>0</v>
      </c>
      <c r="O35" s="60">
        <f t="shared" si="1"/>
        <v>0</v>
      </c>
      <c r="P35" s="60">
        <f t="shared" si="1"/>
        <v>0</v>
      </c>
      <c r="Q35" s="60">
        <f t="shared" si="1"/>
        <v>-10.000000000931323</v>
      </c>
      <c r="R35" s="60">
        <v>1113859.3999999999</v>
      </c>
      <c r="S35" s="60">
        <v>978887.09999999998</v>
      </c>
      <c r="T35" s="60">
        <v>973746.5</v>
      </c>
      <c r="U35" s="60">
        <v>973746.5</v>
      </c>
      <c r="V35" s="60">
        <v>973746.5</v>
      </c>
      <c r="W35" s="60">
        <v>973746.5</v>
      </c>
      <c r="X35" s="60">
        <v>5987732.4999999991</v>
      </c>
      <c r="Y35" s="45" t="s">
        <v>58</v>
      </c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</row>
    <row r="36" s="62" customFormat="1" ht="15">
      <c r="A36" s="63" t="s">
        <v>30</v>
      </c>
      <c r="B36" s="64" t="s">
        <v>31</v>
      </c>
      <c r="C36" s="64"/>
      <c r="D36" s="65">
        <v>1113869.3999999999</v>
      </c>
      <c r="E36" s="65">
        <v>978887.09999999998</v>
      </c>
      <c r="F36" s="65">
        <v>973746.5</v>
      </c>
      <c r="G36" s="65">
        <v>973746.5</v>
      </c>
      <c r="H36" s="65">
        <v>973746.5</v>
      </c>
      <c r="I36" s="65">
        <v>973746.5</v>
      </c>
      <c r="J36" s="65">
        <v>5987742.5</v>
      </c>
      <c r="K36" s="65">
        <f t="shared" si="7"/>
        <v>-10</v>
      </c>
      <c r="L36" s="65">
        <f t="shared" si="1"/>
        <v>0</v>
      </c>
      <c r="M36" s="65">
        <f t="shared" si="1"/>
        <v>0</v>
      </c>
      <c r="N36" s="65">
        <f t="shared" si="1"/>
        <v>0</v>
      </c>
      <c r="O36" s="65">
        <f t="shared" si="1"/>
        <v>0</v>
      </c>
      <c r="P36" s="65">
        <f t="shared" si="1"/>
        <v>0</v>
      </c>
      <c r="Q36" s="65">
        <f t="shared" si="1"/>
        <v>-10.000000000931323</v>
      </c>
      <c r="R36" s="77">
        <v>1113859.3999999999</v>
      </c>
      <c r="S36" s="77">
        <v>978887.09999999998</v>
      </c>
      <c r="T36" s="77">
        <v>973746.5</v>
      </c>
      <c r="U36" s="77">
        <v>973746.5</v>
      </c>
      <c r="V36" s="77">
        <v>973746.5</v>
      </c>
      <c r="W36" s="77">
        <v>973746.5</v>
      </c>
      <c r="X36" s="77">
        <v>5987732.4999999991</v>
      </c>
      <c r="Y36" s="51"/>
      <c r="Z36" s="78"/>
      <c r="AA36" s="78"/>
      <c r="AB36" s="78"/>
      <c r="AC36" s="78"/>
      <c r="AD36" s="78"/>
      <c r="AE36" s="78"/>
    </row>
    <row r="37" s="62" customFormat="1" ht="15">
      <c r="A37" s="63" t="s">
        <v>32</v>
      </c>
      <c r="B37" s="66"/>
      <c r="C37" s="67" t="s">
        <v>33</v>
      </c>
      <c r="D37" s="65">
        <v>0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65">
        <v>0</v>
      </c>
      <c r="K37" s="65">
        <f t="shared" si="7"/>
        <v>0</v>
      </c>
      <c r="L37" s="65">
        <f t="shared" si="1"/>
        <v>0</v>
      </c>
      <c r="M37" s="65">
        <f t="shared" si="1"/>
        <v>0</v>
      </c>
      <c r="N37" s="65">
        <f t="shared" si="1"/>
        <v>0</v>
      </c>
      <c r="O37" s="65">
        <f t="shared" si="1"/>
        <v>0</v>
      </c>
      <c r="P37" s="65">
        <f t="shared" si="1"/>
        <v>0</v>
      </c>
      <c r="Q37" s="65">
        <f t="shared" si="1"/>
        <v>0</v>
      </c>
      <c r="R37" s="77">
        <v>0</v>
      </c>
      <c r="S37" s="77">
        <v>0</v>
      </c>
      <c r="T37" s="77">
        <v>0</v>
      </c>
      <c r="U37" s="77">
        <v>0</v>
      </c>
      <c r="V37" s="77">
        <v>0</v>
      </c>
      <c r="W37" s="77">
        <v>0</v>
      </c>
      <c r="X37" s="77">
        <v>0</v>
      </c>
      <c r="Y37" s="51"/>
      <c r="Z37" s="78"/>
      <c r="AA37" s="78"/>
      <c r="AB37" s="78"/>
      <c r="AC37" s="78"/>
      <c r="AD37" s="78"/>
      <c r="AE37" s="78"/>
    </row>
    <row r="38" s="62" customFormat="1" ht="30">
      <c r="A38" s="63" t="s">
        <v>34</v>
      </c>
      <c r="B38" s="66"/>
      <c r="C38" s="67" t="s">
        <v>35</v>
      </c>
      <c r="D38" s="65">
        <v>0</v>
      </c>
      <c r="E38" s="65">
        <v>0</v>
      </c>
      <c r="F38" s="65">
        <v>0</v>
      </c>
      <c r="G38" s="65">
        <v>0</v>
      </c>
      <c r="H38" s="65">
        <v>0</v>
      </c>
      <c r="I38" s="65">
        <v>0</v>
      </c>
      <c r="J38" s="65">
        <v>0</v>
      </c>
      <c r="K38" s="65">
        <f t="shared" si="7"/>
        <v>0</v>
      </c>
      <c r="L38" s="65">
        <f t="shared" si="1"/>
        <v>0</v>
      </c>
      <c r="M38" s="65">
        <f t="shared" si="1"/>
        <v>0</v>
      </c>
      <c r="N38" s="65">
        <f t="shared" si="1"/>
        <v>0</v>
      </c>
      <c r="O38" s="65">
        <f t="shared" si="1"/>
        <v>0</v>
      </c>
      <c r="P38" s="65">
        <f t="shared" si="1"/>
        <v>0</v>
      </c>
      <c r="Q38" s="65">
        <f t="shared" si="1"/>
        <v>0</v>
      </c>
      <c r="R38" s="77">
        <v>0</v>
      </c>
      <c r="S38" s="77">
        <v>0</v>
      </c>
      <c r="T38" s="77">
        <v>0</v>
      </c>
      <c r="U38" s="77">
        <v>0</v>
      </c>
      <c r="V38" s="77">
        <v>0</v>
      </c>
      <c r="W38" s="77">
        <v>0</v>
      </c>
      <c r="X38" s="77">
        <v>0</v>
      </c>
      <c r="Y38" s="51"/>
      <c r="Z38" s="78"/>
      <c r="AA38" s="78"/>
      <c r="AB38" s="78"/>
      <c r="AC38" s="78"/>
      <c r="AD38" s="78"/>
      <c r="AE38" s="78"/>
    </row>
    <row r="39" s="62" customFormat="1" ht="35.25" customHeight="1">
      <c r="A39" s="63" t="s">
        <v>36</v>
      </c>
      <c r="B39" s="66"/>
      <c r="C39" s="68" t="s">
        <v>37</v>
      </c>
      <c r="D39" s="65"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>
        <f t="shared" si="7"/>
        <v>0</v>
      </c>
      <c r="L39" s="65">
        <f t="shared" si="1"/>
        <v>0</v>
      </c>
      <c r="M39" s="65">
        <f t="shared" si="1"/>
        <v>0</v>
      </c>
      <c r="N39" s="65">
        <f t="shared" si="1"/>
        <v>0</v>
      </c>
      <c r="O39" s="65">
        <f t="shared" si="1"/>
        <v>0</v>
      </c>
      <c r="P39" s="65">
        <f t="shared" si="1"/>
        <v>0</v>
      </c>
      <c r="Q39" s="65">
        <f t="shared" si="1"/>
        <v>0</v>
      </c>
      <c r="R39" s="77">
        <v>0</v>
      </c>
      <c r="S39" s="77">
        <v>0</v>
      </c>
      <c r="T39" s="77">
        <v>0</v>
      </c>
      <c r="U39" s="77">
        <v>0</v>
      </c>
      <c r="V39" s="77">
        <v>0</v>
      </c>
      <c r="W39" s="77">
        <v>0</v>
      </c>
      <c r="X39" s="77">
        <v>0</v>
      </c>
      <c r="Y39" s="51"/>
      <c r="Z39" s="78"/>
      <c r="AA39" s="78"/>
      <c r="AB39" s="78"/>
      <c r="AC39" s="78"/>
      <c r="AD39" s="78"/>
      <c r="AE39" s="78"/>
    </row>
    <row r="40" s="62" customFormat="1" ht="45">
      <c r="A40" s="63" t="s">
        <v>38</v>
      </c>
      <c r="B40" s="66"/>
      <c r="C40" s="69" t="s">
        <v>39</v>
      </c>
      <c r="D40" s="65">
        <v>0</v>
      </c>
      <c r="E40" s="65">
        <v>0</v>
      </c>
      <c r="F40" s="65">
        <v>0</v>
      </c>
      <c r="G40" s="65">
        <v>0</v>
      </c>
      <c r="H40" s="65">
        <v>0</v>
      </c>
      <c r="I40" s="65">
        <v>0</v>
      </c>
      <c r="J40" s="65">
        <v>0</v>
      </c>
      <c r="K40" s="65">
        <f t="shared" si="7"/>
        <v>0</v>
      </c>
      <c r="L40" s="65">
        <f t="shared" si="1"/>
        <v>0</v>
      </c>
      <c r="M40" s="65">
        <f t="shared" si="1"/>
        <v>0</v>
      </c>
      <c r="N40" s="65">
        <f t="shared" si="1"/>
        <v>0</v>
      </c>
      <c r="O40" s="65">
        <f t="shared" si="1"/>
        <v>0</v>
      </c>
      <c r="P40" s="65">
        <f t="shared" si="1"/>
        <v>0</v>
      </c>
      <c r="Q40" s="65">
        <f t="shared" si="1"/>
        <v>0</v>
      </c>
      <c r="R40" s="77">
        <v>0</v>
      </c>
      <c r="S40" s="77">
        <v>0</v>
      </c>
      <c r="T40" s="77">
        <v>0</v>
      </c>
      <c r="U40" s="77">
        <v>0</v>
      </c>
      <c r="V40" s="77">
        <v>0</v>
      </c>
      <c r="W40" s="77">
        <v>0</v>
      </c>
      <c r="X40" s="77">
        <v>0</v>
      </c>
      <c r="Y40" s="51"/>
      <c r="Z40" s="78"/>
      <c r="AA40" s="78"/>
      <c r="AB40" s="78"/>
      <c r="AC40" s="78"/>
      <c r="AD40" s="78"/>
      <c r="AE40" s="78"/>
    </row>
    <row r="41" s="62" customFormat="1" ht="58.5" customHeight="1">
      <c r="A41" s="63" t="s">
        <v>40</v>
      </c>
      <c r="B41" s="70" t="s">
        <v>41</v>
      </c>
      <c r="C41" s="70"/>
      <c r="D41" s="65">
        <v>0</v>
      </c>
      <c r="E41" s="65">
        <v>0</v>
      </c>
      <c r="F41" s="65">
        <v>0</v>
      </c>
      <c r="G41" s="65">
        <v>0</v>
      </c>
      <c r="H41" s="65">
        <v>0</v>
      </c>
      <c r="I41" s="65">
        <v>0</v>
      </c>
      <c r="J41" s="65">
        <v>0</v>
      </c>
      <c r="K41" s="65">
        <f t="shared" si="7"/>
        <v>0</v>
      </c>
      <c r="L41" s="65">
        <f t="shared" si="1"/>
        <v>0</v>
      </c>
      <c r="M41" s="65">
        <f t="shared" si="1"/>
        <v>0</v>
      </c>
      <c r="N41" s="65">
        <f t="shared" si="1"/>
        <v>0</v>
      </c>
      <c r="O41" s="65">
        <f t="shared" si="1"/>
        <v>0</v>
      </c>
      <c r="P41" s="65">
        <f t="shared" si="1"/>
        <v>0</v>
      </c>
      <c r="Q41" s="65">
        <f t="shared" si="1"/>
        <v>0</v>
      </c>
      <c r="R41" s="77">
        <v>0</v>
      </c>
      <c r="S41" s="77">
        <v>0</v>
      </c>
      <c r="T41" s="77">
        <v>0</v>
      </c>
      <c r="U41" s="77">
        <v>0</v>
      </c>
      <c r="V41" s="77">
        <v>0</v>
      </c>
      <c r="W41" s="77">
        <v>0</v>
      </c>
      <c r="X41" s="77">
        <v>0</v>
      </c>
      <c r="Y41" s="51"/>
      <c r="Z41" s="78"/>
      <c r="AA41" s="78"/>
      <c r="AB41" s="78"/>
      <c r="AC41" s="78"/>
      <c r="AD41" s="78"/>
      <c r="AE41" s="78"/>
    </row>
    <row r="42" s="62" customFormat="1" ht="37.5" customHeight="1">
      <c r="A42" s="63" t="s">
        <v>42</v>
      </c>
      <c r="B42" s="64" t="s">
        <v>43</v>
      </c>
      <c r="C42" s="64"/>
      <c r="D42" s="65">
        <v>0</v>
      </c>
      <c r="E42" s="65">
        <v>0</v>
      </c>
      <c r="F42" s="65">
        <v>0</v>
      </c>
      <c r="G42" s="65">
        <v>0</v>
      </c>
      <c r="H42" s="65">
        <v>0</v>
      </c>
      <c r="I42" s="65">
        <v>0</v>
      </c>
      <c r="J42" s="65">
        <v>0</v>
      </c>
      <c r="K42" s="65">
        <f t="shared" si="7"/>
        <v>0</v>
      </c>
      <c r="L42" s="65">
        <f t="shared" si="1"/>
        <v>0</v>
      </c>
      <c r="M42" s="65">
        <f t="shared" si="1"/>
        <v>0</v>
      </c>
      <c r="N42" s="65">
        <f t="shared" si="1"/>
        <v>0</v>
      </c>
      <c r="O42" s="65">
        <f t="shared" si="1"/>
        <v>0</v>
      </c>
      <c r="P42" s="65">
        <f t="shared" si="1"/>
        <v>0</v>
      </c>
      <c r="Q42" s="65">
        <f t="shared" si="1"/>
        <v>0</v>
      </c>
      <c r="R42" s="77">
        <v>0</v>
      </c>
      <c r="S42" s="77">
        <v>0</v>
      </c>
      <c r="T42" s="77">
        <v>0</v>
      </c>
      <c r="U42" s="77">
        <v>0</v>
      </c>
      <c r="V42" s="77">
        <v>0</v>
      </c>
      <c r="W42" s="77">
        <v>0</v>
      </c>
      <c r="X42" s="77">
        <v>0</v>
      </c>
      <c r="Y42" s="51"/>
      <c r="Z42" s="78"/>
      <c r="AA42" s="78"/>
      <c r="AB42" s="78"/>
      <c r="AC42" s="78"/>
      <c r="AD42" s="78"/>
      <c r="AE42" s="78"/>
    </row>
    <row r="43" s="62" customFormat="1" ht="48.75" customHeight="1">
      <c r="A43" s="63" t="s">
        <v>44</v>
      </c>
      <c r="B43" s="64" t="s">
        <v>45</v>
      </c>
      <c r="C43" s="64"/>
      <c r="D43" s="65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  <c r="J43" s="65">
        <v>0</v>
      </c>
      <c r="K43" s="65">
        <f t="shared" si="7"/>
        <v>0</v>
      </c>
      <c r="L43" s="65">
        <f t="shared" si="1"/>
        <v>0</v>
      </c>
      <c r="M43" s="65">
        <f t="shared" si="1"/>
        <v>0</v>
      </c>
      <c r="N43" s="65">
        <f t="shared" si="1"/>
        <v>0</v>
      </c>
      <c r="O43" s="65">
        <f t="shared" si="1"/>
        <v>0</v>
      </c>
      <c r="P43" s="65">
        <f t="shared" si="1"/>
        <v>0</v>
      </c>
      <c r="Q43" s="65">
        <f t="shared" si="1"/>
        <v>0</v>
      </c>
      <c r="R43" s="77">
        <v>0</v>
      </c>
      <c r="S43" s="77">
        <v>0</v>
      </c>
      <c r="T43" s="77">
        <v>0</v>
      </c>
      <c r="U43" s="77">
        <v>0</v>
      </c>
      <c r="V43" s="77">
        <v>0</v>
      </c>
      <c r="W43" s="77">
        <v>0</v>
      </c>
      <c r="X43" s="77">
        <v>0</v>
      </c>
      <c r="Y43" s="51"/>
      <c r="Z43" s="78"/>
      <c r="AA43" s="78"/>
      <c r="AB43" s="78"/>
      <c r="AC43" s="78"/>
      <c r="AD43" s="78"/>
      <c r="AE43" s="78"/>
    </row>
    <row r="44" s="57" customFormat="1" ht="80.25" customHeight="1">
      <c r="A44" s="76">
        <v>1</v>
      </c>
      <c r="B44" s="59" t="s">
        <v>59</v>
      </c>
      <c r="C44" s="59"/>
      <c r="D44" s="60">
        <v>101803.89999999999</v>
      </c>
      <c r="E44" s="60">
        <v>36859.200000000004</v>
      </c>
      <c r="F44" s="60">
        <v>33932.600000000006</v>
      </c>
      <c r="G44" s="60">
        <v>33932.600000000006</v>
      </c>
      <c r="H44" s="60">
        <v>33932.600000000006</v>
      </c>
      <c r="I44" s="60">
        <v>33932.600000000006</v>
      </c>
      <c r="J44" s="60">
        <v>274393.5</v>
      </c>
      <c r="K44" s="60">
        <f t="shared" si="7"/>
        <v>10</v>
      </c>
      <c r="L44" s="60">
        <f t="shared" si="1"/>
        <v>0</v>
      </c>
      <c r="M44" s="60">
        <f t="shared" si="1"/>
        <v>0</v>
      </c>
      <c r="N44" s="60">
        <f t="shared" si="1"/>
        <v>0</v>
      </c>
      <c r="O44" s="60">
        <f t="shared" si="1"/>
        <v>0</v>
      </c>
      <c r="P44" s="60">
        <f t="shared" si="1"/>
        <v>0</v>
      </c>
      <c r="Q44" s="60">
        <f t="shared" si="1"/>
        <v>10</v>
      </c>
      <c r="R44" s="60">
        <v>101813.89999999999</v>
      </c>
      <c r="S44" s="60">
        <v>36859.200000000004</v>
      </c>
      <c r="T44" s="60">
        <v>33932.600000000006</v>
      </c>
      <c r="U44" s="60">
        <v>33932.600000000006</v>
      </c>
      <c r="V44" s="60">
        <v>33932.600000000006</v>
      </c>
      <c r="W44" s="60">
        <v>33932.600000000006</v>
      </c>
      <c r="X44" s="60">
        <v>274403.5</v>
      </c>
      <c r="Y44" s="45" t="s">
        <v>58</v>
      </c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</row>
    <row r="45" s="62" customFormat="1" ht="15">
      <c r="A45" s="63" t="s">
        <v>30</v>
      </c>
      <c r="B45" s="64" t="s">
        <v>31</v>
      </c>
      <c r="C45" s="64"/>
      <c r="D45" s="77">
        <v>94803.899999999994</v>
      </c>
      <c r="E45" s="77">
        <v>36859.200000000004</v>
      </c>
      <c r="F45" s="77">
        <v>33932.600000000006</v>
      </c>
      <c r="G45" s="77">
        <v>33932.600000000006</v>
      </c>
      <c r="H45" s="77">
        <v>33932.600000000006</v>
      </c>
      <c r="I45" s="77">
        <v>33932.600000000006</v>
      </c>
      <c r="J45" s="77">
        <v>267393.5</v>
      </c>
      <c r="K45" s="65">
        <f t="shared" si="7"/>
        <v>10</v>
      </c>
      <c r="L45" s="65">
        <f t="shared" si="1"/>
        <v>0</v>
      </c>
      <c r="M45" s="65">
        <f t="shared" si="1"/>
        <v>0</v>
      </c>
      <c r="N45" s="65">
        <f t="shared" si="1"/>
        <v>0</v>
      </c>
      <c r="O45" s="65">
        <f t="shared" si="1"/>
        <v>0</v>
      </c>
      <c r="P45" s="65">
        <f t="shared" si="1"/>
        <v>0</v>
      </c>
      <c r="Q45" s="65">
        <f t="shared" si="1"/>
        <v>10</v>
      </c>
      <c r="R45" s="77">
        <v>94813.899999999994</v>
      </c>
      <c r="S45" s="77">
        <v>36859.200000000004</v>
      </c>
      <c r="T45" s="77">
        <v>33932.600000000006</v>
      </c>
      <c r="U45" s="77">
        <v>33932.600000000006</v>
      </c>
      <c r="V45" s="77">
        <v>33932.600000000006</v>
      </c>
      <c r="W45" s="77">
        <v>33932.600000000006</v>
      </c>
      <c r="X45" s="77">
        <v>267403.5</v>
      </c>
      <c r="Y45" s="51"/>
      <c r="Z45" s="78"/>
      <c r="AA45" s="78"/>
      <c r="AB45" s="78"/>
      <c r="AC45" s="78"/>
      <c r="AD45" s="78"/>
      <c r="AE45" s="78"/>
    </row>
    <row r="46" s="62" customFormat="1" ht="15">
      <c r="A46" s="63" t="s">
        <v>32</v>
      </c>
      <c r="B46" s="66"/>
      <c r="C46" s="67" t="s">
        <v>33</v>
      </c>
      <c r="D46" s="77">
        <v>0</v>
      </c>
      <c r="E46" s="77">
        <v>0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65">
        <f t="shared" si="7"/>
        <v>0</v>
      </c>
      <c r="L46" s="65">
        <f t="shared" si="1"/>
        <v>0</v>
      </c>
      <c r="M46" s="65">
        <f t="shared" si="1"/>
        <v>0</v>
      </c>
      <c r="N46" s="65">
        <f t="shared" si="1"/>
        <v>0</v>
      </c>
      <c r="O46" s="65">
        <f t="shared" si="1"/>
        <v>0</v>
      </c>
      <c r="P46" s="65">
        <f t="shared" si="1"/>
        <v>0</v>
      </c>
      <c r="Q46" s="65">
        <f t="shared" si="1"/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  <c r="W46" s="77">
        <v>0</v>
      </c>
      <c r="X46" s="77">
        <v>0</v>
      </c>
      <c r="Y46" s="51"/>
      <c r="Z46" s="78"/>
      <c r="AA46" s="78"/>
      <c r="AB46" s="78"/>
      <c r="AC46" s="78"/>
      <c r="AD46" s="78"/>
      <c r="AE46" s="78"/>
    </row>
    <row r="47" s="62" customFormat="1" ht="30">
      <c r="A47" s="63" t="s">
        <v>34</v>
      </c>
      <c r="B47" s="66"/>
      <c r="C47" s="67" t="s">
        <v>35</v>
      </c>
      <c r="D47" s="77">
        <v>0</v>
      </c>
      <c r="E47" s="77">
        <v>0</v>
      </c>
      <c r="F47" s="77">
        <v>0</v>
      </c>
      <c r="G47" s="77">
        <v>0</v>
      </c>
      <c r="H47" s="77">
        <v>0</v>
      </c>
      <c r="I47" s="77">
        <v>0</v>
      </c>
      <c r="J47" s="77">
        <v>0</v>
      </c>
      <c r="K47" s="65">
        <f t="shared" si="7"/>
        <v>0</v>
      </c>
      <c r="L47" s="65">
        <f t="shared" si="1"/>
        <v>0</v>
      </c>
      <c r="M47" s="65">
        <f t="shared" si="1"/>
        <v>0</v>
      </c>
      <c r="N47" s="65">
        <f t="shared" si="1"/>
        <v>0</v>
      </c>
      <c r="O47" s="65">
        <f t="shared" si="1"/>
        <v>0</v>
      </c>
      <c r="P47" s="65">
        <f t="shared" si="1"/>
        <v>0</v>
      </c>
      <c r="Q47" s="65">
        <f t="shared" si="1"/>
        <v>0</v>
      </c>
      <c r="R47" s="77">
        <v>0</v>
      </c>
      <c r="S47" s="77">
        <v>0</v>
      </c>
      <c r="T47" s="77">
        <v>0</v>
      </c>
      <c r="U47" s="77">
        <v>0</v>
      </c>
      <c r="V47" s="77">
        <v>0</v>
      </c>
      <c r="W47" s="77">
        <v>0</v>
      </c>
      <c r="X47" s="77">
        <v>0</v>
      </c>
      <c r="Y47" s="51"/>
      <c r="Z47" s="78"/>
      <c r="AA47" s="78"/>
      <c r="AB47" s="78"/>
      <c r="AC47" s="78"/>
      <c r="AD47" s="78"/>
      <c r="AE47" s="78"/>
    </row>
    <row r="48" s="62" customFormat="1" ht="35.25" customHeight="1">
      <c r="A48" s="63" t="s">
        <v>36</v>
      </c>
      <c r="B48" s="66"/>
      <c r="C48" s="68" t="s">
        <v>37</v>
      </c>
      <c r="D48" s="77">
        <v>10000</v>
      </c>
      <c r="E48" s="77">
        <v>0</v>
      </c>
      <c r="F48" s="77">
        <v>0</v>
      </c>
      <c r="G48" s="77">
        <v>0</v>
      </c>
      <c r="H48" s="77">
        <v>0</v>
      </c>
      <c r="I48" s="77">
        <v>0</v>
      </c>
      <c r="J48" s="77">
        <v>10000</v>
      </c>
      <c r="K48" s="65">
        <f t="shared" si="7"/>
        <v>0</v>
      </c>
      <c r="L48" s="65">
        <f t="shared" si="1"/>
        <v>0</v>
      </c>
      <c r="M48" s="65">
        <f t="shared" si="1"/>
        <v>0</v>
      </c>
      <c r="N48" s="65">
        <f t="shared" si="1"/>
        <v>0</v>
      </c>
      <c r="O48" s="65">
        <f t="shared" si="1"/>
        <v>0</v>
      </c>
      <c r="P48" s="65">
        <f t="shared" si="1"/>
        <v>0</v>
      </c>
      <c r="Q48" s="65">
        <f t="shared" si="1"/>
        <v>0</v>
      </c>
      <c r="R48" s="77">
        <v>10000</v>
      </c>
      <c r="S48" s="77">
        <v>0</v>
      </c>
      <c r="T48" s="77">
        <v>0</v>
      </c>
      <c r="U48" s="77">
        <v>0</v>
      </c>
      <c r="V48" s="77">
        <v>0</v>
      </c>
      <c r="W48" s="77">
        <v>0</v>
      </c>
      <c r="X48" s="77">
        <v>10000</v>
      </c>
      <c r="Y48" s="51"/>
      <c r="Z48" s="78"/>
      <c r="AA48" s="78"/>
      <c r="AB48" s="78"/>
      <c r="AC48" s="78"/>
      <c r="AD48" s="78"/>
      <c r="AE48" s="78"/>
    </row>
    <row r="49" s="62" customFormat="1" ht="45">
      <c r="A49" s="63" t="s">
        <v>38</v>
      </c>
      <c r="B49" s="66"/>
      <c r="C49" s="69" t="s">
        <v>39</v>
      </c>
      <c r="D49" s="77">
        <v>0</v>
      </c>
      <c r="E49" s="77">
        <v>0</v>
      </c>
      <c r="F49" s="77">
        <v>0</v>
      </c>
      <c r="G49" s="77">
        <v>0</v>
      </c>
      <c r="H49" s="77">
        <v>0</v>
      </c>
      <c r="I49" s="77">
        <v>0</v>
      </c>
      <c r="J49" s="77">
        <v>0</v>
      </c>
      <c r="K49" s="65">
        <f t="shared" si="7"/>
        <v>0</v>
      </c>
      <c r="L49" s="65">
        <f t="shared" si="1"/>
        <v>0</v>
      </c>
      <c r="M49" s="65">
        <f t="shared" si="1"/>
        <v>0</v>
      </c>
      <c r="N49" s="65">
        <f t="shared" si="1"/>
        <v>0</v>
      </c>
      <c r="O49" s="65">
        <f t="shared" si="1"/>
        <v>0</v>
      </c>
      <c r="P49" s="65">
        <f t="shared" si="1"/>
        <v>0</v>
      </c>
      <c r="Q49" s="65">
        <f t="shared" si="1"/>
        <v>0</v>
      </c>
      <c r="R49" s="77">
        <v>0</v>
      </c>
      <c r="S49" s="77">
        <v>0</v>
      </c>
      <c r="T49" s="77">
        <v>0</v>
      </c>
      <c r="U49" s="77">
        <v>0</v>
      </c>
      <c r="V49" s="77">
        <v>0</v>
      </c>
      <c r="W49" s="77">
        <v>0</v>
      </c>
      <c r="X49" s="77">
        <v>0</v>
      </c>
      <c r="Y49" s="51"/>
      <c r="Z49" s="78"/>
      <c r="AA49" s="78"/>
      <c r="AB49" s="78"/>
      <c r="AC49" s="78"/>
      <c r="AD49" s="78"/>
      <c r="AE49" s="78"/>
    </row>
    <row r="50" s="62" customFormat="1" ht="58.5" customHeight="1">
      <c r="A50" s="63" t="s">
        <v>40</v>
      </c>
      <c r="B50" s="70" t="s">
        <v>41</v>
      </c>
      <c r="C50" s="70"/>
      <c r="D50" s="77">
        <v>0</v>
      </c>
      <c r="E50" s="77">
        <v>0</v>
      </c>
      <c r="F50" s="77">
        <v>0</v>
      </c>
      <c r="G50" s="77">
        <v>0</v>
      </c>
      <c r="H50" s="77">
        <v>0</v>
      </c>
      <c r="I50" s="77">
        <v>0</v>
      </c>
      <c r="J50" s="77">
        <v>0</v>
      </c>
      <c r="K50" s="65">
        <f t="shared" si="7"/>
        <v>0</v>
      </c>
      <c r="L50" s="65">
        <f t="shared" si="1"/>
        <v>0</v>
      </c>
      <c r="M50" s="65">
        <f t="shared" si="1"/>
        <v>0</v>
      </c>
      <c r="N50" s="65">
        <f t="shared" si="1"/>
        <v>0</v>
      </c>
      <c r="O50" s="65">
        <f t="shared" si="1"/>
        <v>0</v>
      </c>
      <c r="P50" s="65">
        <f t="shared" si="1"/>
        <v>0</v>
      </c>
      <c r="Q50" s="65">
        <f t="shared" si="1"/>
        <v>0</v>
      </c>
      <c r="R50" s="77">
        <v>0</v>
      </c>
      <c r="S50" s="77">
        <v>0</v>
      </c>
      <c r="T50" s="77">
        <v>0</v>
      </c>
      <c r="U50" s="77">
        <v>0</v>
      </c>
      <c r="V50" s="77">
        <v>0</v>
      </c>
      <c r="W50" s="77">
        <v>0</v>
      </c>
      <c r="X50" s="77">
        <v>0</v>
      </c>
      <c r="Y50" s="51"/>
      <c r="Z50" s="78"/>
      <c r="AA50" s="78"/>
      <c r="AB50" s="78"/>
      <c r="AC50" s="78"/>
      <c r="AD50" s="78"/>
      <c r="AE50" s="78"/>
    </row>
    <row r="51" s="62" customFormat="1" ht="37.5" customHeight="1">
      <c r="A51" s="63" t="s">
        <v>42</v>
      </c>
      <c r="B51" s="64" t="s">
        <v>43</v>
      </c>
      <c r="C51" s="64"/>
      <c r="D51" s="77">
        <v>10000</v>
      </c>
      <c r="E51" s="77">
        <v>0</v>
      </c>
      <c r="F51" s="77">
        <v>0</v>
      </c>
      <c r="G51" s="77">
        <v>0</v>
      </c>
      <c r="H51" s="77">
        <v>0</v>
      </c>
      <c r="I51" s="77">
        <v>0</v>
      </c>
      <c r="J51" s="77">
        <v>10000</v>
      </c>
      <c r="K51" s="65">
        <f t="shared" si="7"/>
        <v>0</v>
      </c>
      <c r="L51" s="65">
        <f t="shared" si="1"/>
        <v>0</v>
      </c>
      <c r="M51" s="65">
        <f t="shared" si="1"/>
        <v>0</v>
      </c>
      <c r="N51" s="65">
        <f t="shared" si="1"/>
        <v>0</v>
      </c>
      <c r="O51" s="65">
        <f t="shared" si="1"/>
        <v>0</v>
      </c>
      <c r="P51" s="65">
        <f t="shared" si="1"/>
        <v>0</v>
      </c>
      <c r="Q51" s="65">
        <f t="shared" si="1"/>
        <v>0</v>
      </c>
      <c r="R51" s="77">
        <v>10000</v>
      </c>
      <c r="S51" s="77">
        <v>0</v>
      </c>
      <c r="T51" s="77">
        <v>0</v>
      </c>
      <c r="U51" s="77">
        <v>0</v>
      </c>
      <c r="V51" s="77">
        <v>0</v>
      </c>
      <c r="W51" s="77">
        <v>0</v>
      </c>
      <c r="X51" s="77">
        <v>10000</v>
      </c>
      <c r="Y51" s="51"/>
      <c r="Z51" s="78"/>
      <c r="AA51" s="78"/>
      <c r="AB51" s="78"/>
      <c r="AC51" s="78"/>
      <c r="AD51" s="78"/>
      <c r="AE51" s="78"/>
    </row>
    <row r="52" s="62" customFormat="1" ht="37.5" customHeight="1">
      <c r="A52" s="63" t="s">
        <v>44</v>
      </c>
      <c r="B52" s="64" t="s">
        <v>45</v>
      </c>
      <c r="C52" s="64"/>
      <c r="D52" s="77">
        <v>7000</v>
      </c>
      <c r="E52" s="77">
        <v>0</v>
      </c>
      <c r="F52" s="77">
        <v>0</v>
      </c>
      <c r="G52" s="77">
        <v>0</v>
      </c>
      <c r="H52" s="77">
        <v>0</v>
      </c>
      <c r="I52" s="77">
        <v>0</v>
      </c>
      <c r="J52" s="77">
        <v>7000</v>
      </c>
      <c r="K52" s="65">
        <f t="shared" si="7"/>
        <v>0</v>
      </c>
      <c r="L52" s="65">
        <f t="shared" si="1"/>
        <v>0</v>
      </c>
      <c r="M52" s="65">
        <f t="shared" si="1"/>
        <v>0</v>
      </c>
      <c r="N52" s="65">
        <f t="shared" si="1"/>
        <v>0</v>
      </c>
      <c r="O52" s="65">
        <f t="shared" si="1"/>
        <v>0</v>
      </c>
      <c r="P52" s="65">
        <f t="shared" si="1"/>
        <v>0</v>
      </c>
      <c r="Q52" s="65">
        <f t="shared" si="1"/>
        <v>0</v>
      </c>
      <c r="R52" s="77">
        <v>7000</v>
      </c>
      <c r="S52" s="77">
        <v>0</v>
      </c>
      <c r="T52" s="77">
        <v>0</v>
      </c>
      <c r="U52" s="77">
        <v>0</v>
      </c>
      <c r="V52" s="77">
        <v>0</v>
      </c>
      <c r="W52" s="77">
        <v>0</v>
      </c>
      <c r="X52" s="77">
        <v>7000</v>
      </c>
      <c r="Y52" s="51"/>
      <c r="Z52" s="78"/>
      <c r="AA52" s="78"/>
      <c r="AB52" s="78"/>
      <c r="AC52" s="78"/>
      <c r="AD52" s="78"/>
      <c r="AE52" s="78"/>
    </row>
    <row r="53" ht="34.5" customHeight="1">
      <c r="A53" s="71" t="s">
        <v>17</v>
      </c>
      <c r="B53" s="41" t="s">
        <v>60</v>
      </c>
      <c r="C53" s="41"/>
      <c r="D53" s="43">
        <v>174834.29999999999</v>
      </c>
      <c r="E53" s="43">
        <v>53738</v>
      </c>
      <c r="F53" s="43">
        <v>53738</v>
      </c>
      <c r="G53" s="43">
        <v>53738</v>
      </c>
      <c r="H53" s="43">
        <v>53738</v>
      </c>
      <c r="I53" s="43">
        <v>53738</v>
      </c>
      <c r="J53" s="43">
        <v>443524.29999999999</v>
      </c>
      <c r="K53" s="43">
        <f t="shared" si="0"/>
        <v>7076.3000000000175</v>
      </c>
      <c r="L53" s="43">
        <f t="shared" si="1"/>
        <v>0</v>
      </c>
      <c r="M53" s="43">
        <f t="shared" si="2"/>
        <v>0</v>
      </c>
      <c r="N53" s="43">
        <f t="shared" si="3"/>
        <v>0</v>
      </c>
      <c r="O53" s="43">
        <f t="shared" si="4"/>
        <v>0</v>
      </c>
      <c r="P53" s="43">
        <f t="shared" si="5"/>
        <v>0</v>
      </c>
      <c r="Q53" s="43">
        <f t="shared" si="6"/>
        <v>7076.2999999999884</v>
      </c>
      <c r="R53" s="43">
        <v>181910.60000000001</v>
      </c>
      <c r="S53" s="43">
        <v>53738</v>
      </c>
      <c r="T53" s="43">
        <v>53738</v>
      </c>
      <c r="U53" s="43">
        <v>53738</v>
      </c>
      <c r="V53" s="43">
        <v>53738</v>
      </c>
      <c r="W53" s="43">
        <v>53738</v>
      </c>
      <c r="X53" s="43">
        <v>450600.59999999998</v>
      </c>
      <c r="Y53" s="45" t="s">
        <v>23</v>
      </c>
    </row>
    <row r="54" ht="15">
      <c r="A54" s="46" t="s">
        <v>61</v>
      </c>
      <c r="B54" s="47" t="s">
        <v>31</v>
      </c>
      <c r="C54" s="47"/>
      <c r="D54" s="49">
        <v>174834.29999999999</v>
      </c>
      <c r="E54" s="49">
        <v>53738</v>
      </c>
      <c r="F54" s="49">
        <v>53738</v>
      </c>
      <c r="G54" s="49">
        <v>53738</v>
      </c>
      <c r="H54" s="49">
        <v>53738</v>
      </c>
      <c r="I54" s="49">
        <v>53738</v>
      </c>
      <c r="J54" s="49">
        <v>443524.29999999999</v>
      </c>
      <c r="K54" s="49">
        <f t="shared" si="0"/>
        <v>7076.3000000000175</v>
      </c>
      <c r="L54" s="49">
        <f t="shared" si="1"/>
        <v>0</v>
      </c>
      <c r="M54" s="49">
        <f t="shared" si="2"/>
        <v>0</v>
      </c>
      <c r="N54" s="49">
        <f t="shared" si="3"/>
        <v>0</v>
      </c>
      <c r="O54" s="49">
        <f t="shared" si="4"/>
        <v>0</v>
      </c>
      <c r="P54" s="49">
        <f t="shared" si="5"/>
        <v>0</v>
      </c>
      <c r="Q54" s="49">
        <f t="shared" si="6"/>
        <v>7076.2999999999884</v>
      </c>
      <c r="R54" s="49">
        <v>181910.60000000001</v>
      </c>
      <c r="S54" s="49">
        <v>53738</v>
      </c>
      <c r="T54" s="49">
        <v>53738</v>
      </c>
      <c r="U54" s="49">
        <v>53738</v>
      </c>
      <c r="V54" s="49">
        <v>53738</v>
      </c>
      <c r="W54" s="49">
        <v>53738</v>
      </c>
      <c r="X54" s="49">
        <v>450600.59999999998</v>
      </c>
      <c r="Y54" s="51"/>
    </row>
    <row r="55" ht="15">
      <c r="A55" s="46" t="s">
        <v>62</v>
      </c>
      <c r="B55" s="52"/>
      <c r="C55" s="53" t="s">
        <v>33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f t="shared" si="0"/>
        <v>0</v>
      </c>
      <c r="L55" s="49">
        <f t="shared" si="1"/>
        <v>0</v>
      </c>
      <c r="M55" s="49">
        <f t="shared" si="2"/>
        <v>0</v>
      </c>
      <c r="N55" s="49">
        <f t="shared" si="3"/>
        <v>0</v>
      </c>
      <c r="O55" s="49">
        <f t="shared" si="4"/>
        <v>0</v>
      </c>
      <c r="P55" s="49">
        <f t="shared" si="5"/>
        <v>0</v>
      </c>
      <c r="Q55" s="49">
        <f t="shared" si="6"/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51"/>
    </row>
    <row r="56" ht="30">
      <c r="A56" s="46" t="s">
        <v>63</v>
      </c>
      <c r="B56" s="52"/>
      <c r="C56" s="53" t="s">
        <v>35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f t="shared" si="0"/>
        <v>0</v>
      </c>
      <c r="L56" s="49">
        <f t="shared" si="1"/>
        <v>0</v>
      </c>
      <c r="M56" s="49">
        <f t="shared" si="2"/>
        <v>0</v>
      </c>
      <c r="N56" s="49">
        <f t="shared" si="3"/>
        <v>0</v>
      </c>
      <c r="O56" s="49">
        <f t="shared" si="4"/>
        <v>0</v>
      </c>
      <c r="P56" s="49">
        <f t="shared" si="5"/>
        <v>0</v>
      </c>
      <c r="Q56" s="49">
        <f t="shared" si="6"/>
        <v>0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51"/>
    </row>
    <row r="57" ht="23.25" customHeight="1">
      <c r="A57" s="46" t="s">
        <v>64</v>
      </c>
      <c r="B57" s="52"/>
      <c r="C57" s="54" t="s">
        <v>37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f t="shared" si="0"/>
        <v>0</v>
      </c>
      <c r="L57" s="49">
        <f t="shared" si="1"/>
        <v>0</v>
      </c>
      <c r="M57" s="49">
        <f t="shared" si="2"/>
        <v>0</v>
      </c>
      <c r="N57" s="49">
        <f t="shared" si="3"/>
        <v>0</v>
      </c>
      <c r="O57" s="49">
        <f t="shared" si="4"/>
        <v>0</v>
      </c>
      <c r="P57" s="49">
        <f t="shared" si="5"/>
        <v>0</v>
      </c>
      <c r="Q57" s="49">
        <f t="shared" si="6"/>
        <v>0</v>
      </c>
      <c r="R57" s="49">
        <v>0</v>
      </c>
      <c r="S57" s="49">
        <v>0</v>
      </c>
      <c r="T57" s="49">
        <v>0</v>
      </c>
      <c r="U57" s="49">
        <v>0</v>
      </c>
      <c r="V57" s="49">
        <v>0</v>
      </c>
      <c r="W57" s="49">
        <v>0</v>
      </c>
      <c r="X57" s="49">
        <v>0</v>
      </c>
      <c r="Y57" s="51"/>
    </row>
    <row r="58" ht="45">
      <c r="A58" s="46" t="s">
        <v>65</v>
      </c>
      <c r="B58" s="52"/>
      <c r="C58" s="55" t="s">
        <v>39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f t="shared" si="0"/>
        <v>0</v>
      </c>
      <c r="L58" s="49">
        <f t="shared" si="1"/>
        <v>0</v>
      </c>
      <c r="M58" s="49">
        <f t="shared" si="2"/>
        <v>0</v>
      </c>
      <c r="N58" s="49">
        <f t="shared" si="3"/>
        <v>0</v>
      </c>
      <c r="O58" s="49">
        <f t="shared" si="4"/>
        <v>0</v>
      </c>
      <c r="P58" s="49">
        <f t="shared" si="5"/>
        <v>0</v>
      </c>
      <c r="Q58" s="49">
        <f t="shared" si="6"/>
        <v>0</v>
      </c>
      <c r="R58" s="49">
        <v>0</v>
      </c>
      <c r="S58" s="49">
        <v>0</v>
      </c>
      <c r="T58" s="49">
        <v>0</v>
      </c>
      <c r="U58" s="49">
        <v>0</v>
      </c>
      <c r="V58" s="49">
        <v>0</v>
      </c>
      <c r="W58" s="49">
        <v>0</v>
      </c>
      <c r="X58" s="49">
        <v>0</v>
      </c>
      <c r="Y58" s="51"/>
    </row>
    <row r="59" ht="33" customHeight="1">
      <c r="A59" s="46" t="s">
        <v>66</v>
      </c>
      <c r="B59" s="56" t="s">
        <v>41</v>
      </c>
      <c r="C59" s="56"/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f t="shared" si="0"/>
        <v>0</v>
      </c>
      <c r="L59" s="49">
        <f t="shared" si="1"/>
        <v>0</v>
      </c>
      <c r="M59" s="49">
        <f t="shared" si="2"/>
        <v>0</v>
      </c>
      <c r="N59" s="49">
        <f t="shared" si="3"/>
        <v>0</v>
      </c>
      <c r="O59" s="49">
        <f t="shared" si="4"/>
        <v>0</v>
      </c>
      <c r="P59" s="49">
        <f t="shared" si="5"/>
        <v>0</v>
      </c>
      <c r="Q59" s="49">
        <f t="shared" si="6"/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51"/>
    </row>
    <row r="60" ht="27.75" customHeight="1">
      <c r="A60" s="46" t="s">
        <v>67</v>
      </c>
      <c r="B60" s="47" t="s">
        <v>43</v>
      </c>
      <c r="C60" s="47"/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f t="shared" si="0"/>
        <v>0</v>
      </c>
      <c r="L60" s="49">
        <f t="shared" si="1"/>
        <v>0</v>
      </c>
      <c r="M60" s="49">
        <f t="shared" si="2"/>
        <v>0</v>
      </c>
      <c r="N60" s="49">
        <f t="shared" si="3"/>
        <v>0</v>
      </c>
      <c r="O60" s="49">
        <f t="shared" si="4"/>
        <v>0</v>
      </c>
      <c r="P60" s="49">
        <f t="shared" si="5"/>
        <v>0</v>
      </c>
      <c r="Q60" s="49">
        <f t="shared" si="6"/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51"/>
    </row>
    <row r="61" ht="31.5" customHeight="1">
      <c r="A61" s="46" t="s">
        <v>68</v>
      </c>
      <c r="B61" s="47" t="s">
        <v>45</v>
      </c>
      <c r="C61" s="47"/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f t="shared" si="0"/>
        <v>0</v>
      </c>
      <c r="L61" s="49">
        <f t="shared" si="1"/>
        <v>0</v>
      </c>
      <c r="M61" s="49">
        <f t="shared" si="2"/>
        <v>0</v>
      </c>
      <c r="N61" s="49">
        <f t="shared" si="3"/>
        <v>0</v>
      </c>
      <c r="O61" s="49">
        <f t="shared" si="4"/>
        <v>0</v>
      </c>
      <c r="P61" s="49">
        <f t="shared" si="5"/>
        <v>0</v>
      </c>
      <c r="Q61" s="49">
        <f t="shared" si="6"/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79"/>
    </row>
    <row r="62">
      <c r="Y62" s="23"/>
    </row>
    <row r="63">
      <c r="Y63" s="23"/>
    </row>
    <row r="71" ht="409.5">
      <c r="P71" s="23" t="s">
        <v>23</v>
      </c>
    </row>
  </sheetData>
  <mergeCells count="48">
    <mergeCell ref="A1:Z1"/>
    <mergeCell ref="A3:Z3"/>
    <mergeCell ref="A5:A6"/>
    <mergeCell ref="B5:C6"/>
    <mergeCell ref="D5:J5"/>
    <mergeCell ref="K5:Q5"/>
    <mergeCell ref="R5:X5"/>
    <mergeCell ref="Y5:Y6"/>
    <mergeCell ref="B7:C7"/>
    <mergeCell ref="D7:J7"/>
    <mergeCell ref="K7:Q7"/>
    <mergeCell ref="R7:X7"/>
    <mergeCell ref="B8:C8"/>
    <mergeCell ref="Y8:Y16"/>
    <mergeCell ref="B9:C9"/>
    <mergeCell ref="B14:C14"/>
    <mergeCell ref="B15:C15"/>
    <mergeCell ref="B16:C16"/>
    <mergeCell ref="B17:C17"/>
    <mergeCell ref="Y17:Y25"/>
    <mergeCell ref="B18:C18"/>
    <mergeCell ref="B23:C23"/>
    <mergeCell ref="B24:C24"/>
    <mergeCell ref="B25:C25"/>
    <mergeCell ref="B26:C26"/>
    <mergeCell ref="Y26:Y34"/>
    <mergeCell ref="B27:C27"/>
    <mergeCell ref="B32:C32"/>
    <mergeCell ref="B33:C33"/>
    <mergeCell ref="B34:C34"/>
    <mergeCell ref="B35:C35"/>
    <mergeCell ref="Y35:Y43"/>
    <mergeCell ref="B36:C36"/>
    <mergeCell ref="B41:C41"/>
    <mergeCell ref="B42:C42"/>
    <mergeCell ref="B43:C43"/>
    <mergeCell ref="B44:C44"/>
    <mergeCell ref="Y44:Y52"/>
    <mergeCell ref="B45:C45"/>
    <mergeCell ref="B50:C50"/>
    <mergeCell ref="B51:C51"/>
    <mergeCell ref="B52:C52"/>
    <mergeCell ref="B53:C53"/>
    <mergeCell ref="Y53:Y61"/>
    <mergeCell ref="B54:C54"/>
    <mergeCell ref="B59:C59"/>
    <mergeCell ref="B60:C60"/>
    <mergeCell ref="B61:C61"/>
  </mergeCells>
  <printOptions headings="0" gridLines="0"/>
  <pageMargins left="0.69999999999999996" right="0.69999999999999996" top="0.75" bottom="0.75" header="0.29999999999999999" footer="0.29999999999999999"/>
  <pageSetup paperSize="9" scale="100" firstPageNumber="2147483647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80">
      <pane activePane="bottomRight" state="frozen" topLeftCell="D8" xSplit="3" ySplit="7"/>
      <selection activeCell="H23" activeCellId="0" sqref="H23"/>
    </sheetView>
  </sheetViews>
  <sheetFormatPr defaultColWidth="9.140625" defaultRowHeight="14.25"/>
  <cols>
    <col bestFit="1" customWidth="1" min="1" max="1" style="80" width="11.28515625"/>
    <col bestFit="1" min="2" max="2" style="22" width="9.140625"/>
    <col bestFit="1" customWidth="1" min="3" max="3" style="22" width="66.140625"/>
    <col bestFit="1" customWidth="1" min="4" max="10" style="81" width="12.85546875"/>
    <col bestFit="1" min="11" max="17" style="22" width="9.140625"/>
    <col bestFit="1" customWidth="1" min="18" max="18" style="22" width="11.42578125"/>
    <col bestFit="1" min="19" max="23" style="22" width="9.140625"/>
    <col bestFit="1" customWidth="1" min="24" max="24" style="22" width="12.5703125"/>
    <col bestFit="1" customWidth="1" min="25" max="25" style="22" width="57"/>
    <col bestFit="1" min="26" max="26" style="22" width="9.140625"/>
    <col min="27" max="16384" style="22" width="9.140625"/>
  </cols>
  <sheetData>
    <row r="1" ht="17.25">
      <c r="B1" s="82"/>
      <c r="C1" s="83"/>
      <c r="D1" s="83"/>
      <c r="E1" s="83"/>
      <c r="F1" s="83"/>
      <c r="G1" s="83"/>
      <c r="H1" s="83"/>
      <c r="I1" s="83"/>
      <c r="J1" s="83"/>
    </row>
    <row r="2" s="84" customFormat="1" ht="26.25" customHeight="1">
      <c r="A2" s="85" t="s">
        <v>69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="84" customFormat="1" ht="18.7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s="84" customFormat="1" ht="17.25">
      <c r="A4" s="86" t="s">
        <v>70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6" s="87" customFormat="1" ht="36" customHeight="1">
      <c r="A6" s="27" t="s">
        <v>2</v>
      </c>
      <c r="B6" s="28" t="s">
        <v>3</v>
      </c>
      <c r="C6" s="29"/>
      <c r="D6" s="30" t="s">
        <v>4</v>
      </c>
      <c r="E6" s="30"/>
      <c r="F6" s="30"/>
      <c r="G6" s="30"/>
      <c r="H6" s="30"/>
      <c r="I6" s="30"/>
      <c r="J6" s="30"/>
      <c r="K6" s="30" t="s">
        <v>28</v>
      </c>
      <c r="L6" s="30"/>
      <c r="M6" s="30"/>
      <c r="N6" s="30"/>
      <c r="O6" s="30"/>
      <c r="P6" s="30"/>
      <c r="Q6" s="30"/>
      <c r="R6" s="30" t="s">
        <v>5</v>
      </c>
      <c r="S6" s="30"/>
      <c r="T6" s="30"/>
      <c r="U6" s="30"/>
      <c r="V6" s="30"/>
      <c r="W6" s="30"/>
      <c r="X6" s="30"/>
      <c r="Y6" s="31" t="s">
        <v>7</v>
      </c>
    </row>
    <row r="7" s="87" customFormat="1" ht="33" customHeight="1">
      <c r="A7" s="32"/>
      <c r="B7" s="33"/>
      <c r="C7" s="34"/>
      <c r="D7" s="27">
        <v>2025</v>
      </c>
      <c r="E7" s="27">
        <v>2026</v>
      </c>
      <c r="F7" s="27">
        <v>2027</v>
      </c>
      <c r="G7" s="27">
        <v>2028</v>
      </c>
      <c r="H7" s="27">
        <v>2029</v>
      </c>
      <c r="I7" s="27">
        <v>2030</v>
      </c>
      <c r="J7" s="27" t="s">
        <v>21</v>
      </c>
      <c r="K7" s="27">
        <v>2025</v>
      </c>
      <c r="L7" s="27">
        <v>2026</v>
      </c>
      <c r="M7" s="27">
        <v>2027</v>
      </c>
      <c r="N7" s="27">
        <v>2028</v>
      </c>
      <c r="O7" s="27">
        <v>2029</v>
      </c>
      <c r="P7" s="27">
        <v>2030</v>
      </c>
      <c r="Q7" s="27" t="s">
        <v>21</v>
      </c>
      <c r="R7" s="27">
        <v>2025</v>
      </c>
      <c r="S7" s="27">
        <v>2026</v>
      </c>
      <c r="T7" s="27">
        <v>2027</v>
      </c>
      <c r="U7" s="27">
        <v>2028</v>
      </c>
      <c r="V7" s="27">
        <v>2029</v>
      </c>
      <c r="W7" s="27">
        <v>2030</v>
      </c>
      <c r="X7" s="27" t="s">
        <v>21</v>
      </c>
      <c r="Y7" s="35"/>
    </row>
    <row r="8" s="87" customFormat="1" ht="15">
      <c r="A8" s="27">
        <v>1</v>
      </c>
      <c r="B8" s="27">
        <v>2</v>
      </c>
      <c r="C8" s="36"/>
      <c r="D8" s="37">
        <v>3</v>
      </c>
      <c r="E8" s="38"/>
      <c r="F8" s="38"/>
      <c r="G8" s="38"/>
      <c r="H8" s="38"/>
      <c r="I8" s="38"/>
      <c r="J8" s="39"/>
      <c r="K8" s="37">
        <v>4</v>
      </c>
      <c r="L8" s="38"/>
      <c r="M8" s="38"/>
      <c r="N8" s="38"/>
      <c r="O8" s="38"/>
      <c r="P8" s="38"/>
      <c r="Q8" s="39"/>
      <c r="R8" s="37">
        <v>5</v>
      </c>
      <c r="S8" s="38"/>
      <c r="T8" s="38"/>
      <c r="U8" s="38"/>
      <c r="V8" s="38"/>
      <c r="W8" s="38"/>
      <c r="X8" s="39"/>
      <c r="Y8" s="27">
        <v>6</v>
      </c>
    </row>
    <row r="9" ht="58.5" customHeight="1">
      <c r="A9" s="40">
        <v>1</v>
      </c>
      <c r="B9" s="41" t="s">
        <v>71</v>
      </c>
      <c r="C9" s="41"/>
      <c r="D9" s="43">
        <v>174834.29999999999</v>
      </c>
      <c r="E9" s="43">
        <v>53738</v>
      </c>
      <c r="F9" s="43">
        <v>53738</v>
      </c>
      <c r="G9" s="43">
        <v>53738</v>
      </c>
      <c r="H9" s="43">
        <v>53738</v>
      </c>
      <c r="I9" s="43">
        <v>53738</v>
      </c>
      <c r="J9" s="43">
        <v>443524.29999999999</v>
      </c>
      <c r="K9" s="88">
        <f>R9-D9</f>
        <v>7076.3000000000175</v>
      </c>
      <c r="L9" s="88">
        <f t="shared" ref="L9:Q9" si="8">S9-E9</f>
        <v>0</v>
      </c>
      <c r="M9" s="88">
        <f t="shared" si="8"/>
        <v>0</v>
      </c>
      <c r="N9" s="88">
        <f t="shared" si="8"/>
        <v>0</v>
      </c>
      <c r="O9" s="88">
        <f t="shared" si="8"/>
        <v>0</v>
      </c>
      <c r="P9" s="88">
        <f t="shared" si="8"/>
        <v>0</v>
      </c>
      <c r="Q9" s="88">
        <f t="shared" si="8"/>
        <v>7076.2999999999884</v>
      </c>
      <c r="R9" s="89">
        <v>181910.60000000001</v>
      </c>
      <c r="S9" s="89">
        <v>53738</v>
      </c>
      <c r="T9" s="89">
        <v>53738</v>
      </c>
      <c r="U9" s="89">
        <v>53738</v>
      </c>
      <c r="V9" s="89">
        <v>53738</v>
      </c>
      <c r="W9" s="89">
        <v>53738</v>
      </c>
      <c r="X9" s="89">
        <v>450600.59999999998</v>
      </c>
      <c r="Y9" s="90" t="s">
        <v>23</v>
      </c>
    </row>
    <row r="10" ht="15">
      <c r="A10" s="46" t="s">
        <v>30</v>
      </c>
      <c r="B10" s="47" t="s">
        <v>31</v>
      </c>
      <c r="C10" s="47"/>
      <c r="D10" s="49">
        <v>174834.29999999999</v>
      </c>
      <c r="E10" s="49">
        <v>53738</v>
      </c>
      <c r="F10" s="49">
        <v>53738</v>
      </c>
      <c r="G10" s="49">
        <v>53738</v>
      </c>
      <c r="H10" s="49">
        <v>53738</v>
      </c>
      <c r="I10" s="49">
        <v>53738</v>
      </c>
      <c r="J10" s="49">
        <v>443524.29999999999</v>
      </c>
      <c r="K10" s="91">
        <f t="shared" ref="K10:K35" si="9">R10-D10</f>
        <v>7076.3000000000175</v>
      </c>
      <c r="L10" s="91">
        <f t="shared" ref="L10:L35" si="10">S10-E10</f>
        <v>0</v>
      </c>
      <c r="M10" s="91">
        <f t="shared" ref="M10:M35" si="11">T10-F10</f>
        <v>0</v>
      </c>
      <c r="N10" s="91">
        <f t="shared" ref="N10:N35" si="12">U10-G10</f>
        <v>0</v>
      </c>
      <c r="O10" s="91">
        <f t="shared" ref="O10:O35" si="13">V10-H10</f>
        <v>0</v>
      </c>
      <c r="P10" s="91">
        <f t="shared" ref="P10:P35" si="14">W10-I10</f>
        <v>0</v>
      </c>
      <c r="Q10" s="91">
        <f t="shared" ref="Q10:Q35" si="15">X10-J10</f>
        <v>7076.2999999999884</v>
      </c>
      <c r="R10" s="92">
        <v>181910.60000000001</v>
      </c>
      <c r="S10" s="92">
        <v>53738</v>
      </c>
      <c r="T10" s="92">
        <v>53738</v>
      </c>
      <c r="U10" s="92">
        <v>53738</v>
      </c>
      <c r="V10" s="92">
        <v>53738</v>
      </c>
      <c r="W10" s="92">
        <v>53738</v>
      </c>
      <c r="X10" s="92">
        <v>450600.59999999998</v>
      </c>
      <c r="Y10" s="93"/>
    </row>
    <row r="11" ht="30">
      <c r="A11" s="46" t="s">
        <v>32</v>
      </c>
      <c r="B11" s="52"/>
      <c r="C11" s="53" t="s">
        <v>33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91">
        <f t="shared" si="9"/>
        <v>0</v>
      </c>
      <c r="L11" s="91">
        <f t="shared" si="10"/>
        <v>0</v>
      </c>
      <c r="M11" s="91">
        <f t="shared" si="11"/>
        <v>0</v>
      </c>
      <c r="N11" s="91">
        <f t="shared" si="12"/>
        <v>0</v>
      </c>
      <c r="O11" s="91">
        <f t="shared" si="13"/>
        <v>0</v>
      </c>
      <c r="P11" s="91">
        <f t="shared" si="14"/>
        <v>0</v>
      </c>
      <c r="Q11" s="91">
        <f t="shared" si="15"/>
        <v>0</v>
      </c>
      <c r="R11" s="92">
        <v>0</v>
      </c>
      <c r="S11" s="92">
        <v>0</v>
      </c>
      <c r="T11" s="92">
        <v>0</v>
      </c>
      <c r="U11" s="92">
        <v>0</v>
      </c>
      <c r="V11" s="92">
        <v>0</v>
      </c>
      <c r="W11" s="92">
        <v>0</v>
      </c>
      <c r="X11" s="92">
        <v>0</v>
      </c>
      <c r="Y11" s="93"/>
    </row>
    <row r="12" ht="45">
      <c r="A12" s="46" t="s">
        <v>34</v>
      </c>
      <c r="B12" s="52"/>
      <c r="C12" s="53" t="s">
        <v>35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91">
        <f t="shared" si="9"/>
        <v>0</v>
      </c>
      <c r="L12" s="91">
        <f t="shared" si="10"/>
        <v>0</v>
      </c>
      <c r="M12" s="91">
        <f t="shared" si="11"/>
        <v>0</v>
      </c>
      <c r="N12" s="91">
        <f t="shared" si="12"/>
        <v>0</v>
      </c>
      <c r="O12" s="91">
        <f t="shared" si="13"/>
        <v>0</v>
      </c>
      <c r="P12" s="91">
        <f t="shared" si="14"/>
        <v>0</v>
      </c>
      <c r="Q12" s="91">
        <f t="shared" si="15"/>
        <v>0</v>
      </c>
      <c r="R12" s="92">
        <v>0</v>
      </c>
      <c r="S12" s="92">
        <v>0</v>
      </c>
      <c r="T12" s="92">
        <v>0</v>
      </c>
      <c r="U12" s="92">
        <v>0</v>
      </c>
      <c r="V12" s="92">
        <v>0</v>
      </c>
      <c r="W12" s="92">
        <v>0</v>
      </c>
      <c r="X12" s="92">
        <v>0</v>
      </c>
      <c r="Y12" s="93"/>
    </row>
    <row r="13" ht="15">
      <c r="A13" s="46" t="s">
        <v>36</v>
      </c>
      <c r="B13" s="52"/>
      <c r="C13" s="54" t="s">
        <v>37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91">
        <f t="shared" si="9"/>
        <v>0</v>
      </c>
      <c r="L13" s="91">
        <f t="shared" si="10"/>
        <v>0</v>
      </c>
      <c r="M13" s="91">
        <f t="shared" si="11"/>
        <v>0</v>
      </c>
      <c r="N13" s="91">
        <f t="shared" si="12"/>
        <v>0</v>
      </c>
      <c r="O13" s="91">
        <f t="shared" si="13"/>
        <v>0</v>
      </c>
      <c r="P13" s="91">
        <f t="shared" si="14"/>
        <v>0</v>
      </c>
      <c r="Q13" s="91">
        <f t="shared" si="15"/>
        <v>0</v>
      </c>
      <c r="R13" s="92">
        <v>0</v>
      </c>
      <c r="S13" s="92">
        <v>0</v>
      </c>
      <c r="T13" s="92">
        <v>0</v>
      </c>
      <c r="U13" s="92">
        <v>0</v>
      </c>
      <c r="V13" s="92">
        <v>0</v>
      </c>
      <c r="W13" s="92">
        <v>0</v>
      </c>
      <c r="X13" s="92">
        <v>0</v>
      </c>
      <c r="Y13" s="93"/>
    </row>
    <row r="14" ht="60">
      <c r="A14" s="46" t="s">
        <v>38</v>
      </c>
      <c r="B14" s="52"/>
      <c r="C14" s="55" t="s">
        <v>39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91">
        <f t="shared" si="9"/>
        <v>0</v>
      </c>
      <c r="L14" s="91">
        <f t="shared" si="10"/>
        <v>0</v>
      </c>
      <c r="M14" s="91">
        <f t="shared" si="11"/>
        <v>0</v>
      </c>
      <c r="N14" s="91">
        <f t="shared" si="12"/>
        <v>0</v>
      </c>
      <c r="O14" s="91">
        <f t="shared" si="13"/>
        <v>0</v>
      </c>
      <c r="P14" s="91">
        <f t="shared" si="14"/>
        <v>0</v>
      </c>
      <c r="Q14" s="91">
        <f t="shared" si="15"/>
        <v>0</v>
      </c>
      <c r="R14" s="92">
        <v>0</v>
      </c>
      <c r="S14" s="92">
        <v>0</v>
      </c>
      <c r="T14" s="92">
        <v>0</v>
      </c>
      <c r="U14" s="92">
        <v>0</v>
      </c>
      <c r="V14" s="92">
        <v>0</v>
      </c>
      <c r="W14" s="92">
        <v>0</v>
      </c>
      <c r="X14" s="92">
        <v>0</v>
      </c>
      <c r="Y14" s="93"/>
    </row>
    <row r="15" ht="33" customHeight="1">
      <c r="A15" s="46" t="s">
        <v>40</v>
      </c>
      <c r="B15" s="56" t="s">
        <v>41</v>
      </c>
      <c r="C15" s="56"/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91">
        <f t="shared" si="9"/>
        <v>0</v>
      </c>
      <c r="L15" s="91">
        <f t="shared" si="10"/>
        <v>0</v>
      </c>
      <c r="M15" s="91">
        <f t="shared" si="11"/>
        <v>0</v>
      </c>
      <c r="N15" s="91">
        <f t="shared" si="12"/>
        <v>0</v>
      </c>
      <c r="O15" s="91">
        <f t="shared" si="13"/>
        <v>0</v>
      </c>
      <c r="P15" s="91">
        <f t="shared" si="14"/>
        <v>0</v>
      </c>
      <c r="Q15" s="91">
        <f t="shared" si="15"/>
        <v>0</v>
      </c>
      <c r="R15" s="92">
        <v>0</v>
      </c>
      <c r="S15" s="92">
        <v>0</v>
      </c>
      <c r="T15" s="92">
        <v>0</v>
      </c>
      <c r="U15" s="92">
        <v>0</v>
      </c>
      <c r="V15" s="92">
        <v>0</v>
      </c>
      <c r="W15" s="92">
        <v>0</v>
      </c>
      <c r="X15" s="92">
        <v>0</v>
      </c>
      <c r="Y15" s="93"/>
    </row>
    <row r="16" ht="15">
      <c r="A16" s="46" t="s">
        <v>42</v>
      </c>
      <c r="B16" s="47" t="s">
        <v>43</v>
      </c>
      <c r="C16" s="47"/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91">
        <f t="shared" si="9"/>
        <v>0</v>
      </c>
      <c r="L16" s="91">
        <f t="shared" si="10"/>
        <v>0</v>
      </c>
      <c r="M16" s="91">
        <f t="shared" si="11"/>
        <v>0</v>
      </c>
      <c r="N16" s="91">
        <f t="shared" si="12"/>
        <v>0</v>
      </c>
      <c r="O16" s="91">
        <f t="shared" si="13"/>
        <v>0</v>
      </c>
      <c r="P16" s="91">
        <f t="shared" si="14"/>
        <v>0</v>
      </c>
      <c r="Q16" s="91">
        <f t="shared" si="15"/>
        <v>0</v>
      </c>
      <c r="R16" s="92">
        <v>0</v>
      </c>
      <c r="S16" s="92">
        <v>0</v>
      </c>
      <c r="T16" s="92">
        <v>0</v>
      </c>
      <c r="U16" s="92">
        <v>0</v>
      </c>
      <c r="V16" s="92">
        <v>0</v>
      </c>
      <c r="W16" s="92">
        <v>0</v>
      </c>
      <c r="X16" s="92">
        <v>0</v>
      </c>
      <c r="Y16" s="93"/>
    </row>
    <row r="17" ht="15">
      <c r="A17" s="46" t="s">
        <v>44</v>
      </c>
      <c r="B17" s="47" t="s">
        <v>45</v>
      </c>
      <c r="C17" s="47"/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91">
        <f t="shared" si="9"/>
        <v>0</v>
      </c>
      <c r="L17" s="91">
        <f t="shared" si="10"/>
        <v>0</v>
      </c>
      <c r="M17" s="91">
        <f t="shared" si="11"/>
        <v>0</v>
      </c>
      <c r="N17" s="91">
        <f t="shared" si="12"/>
        <v>0</v>
      </c>
      <c r="O17" s="91">
        <f t="shared" si="13"/>
        <v>0</v>
      </c>
      <c r="P17" s="91">
        <f t="shared" si="14"/>
        <v>0</v>
      </c>
      <c r="Q17" s="91">
        <f t="shared" si="15"/>
        <v>0</v>
      </c>
      <c r="R17" s="92">
        <v>0</v>
      </c>
      <c r="S17" s="92">
        <v>0</v>
      </c>
      <c r="T17" s="92">
        <v>0</v>
      </c>
      <c r="U17" s="92">
        <v>0</v>
      </c>
      <c r="V17" s="92">
        <v>0</v>
      </c>
      <c r="W17" s="92">
        <v>0</v>
      </c>
      <c r="X17" s="92">
        <v>0</v>
      </c>
      <c r="Y17" s="93"/>
    </row>
    <row r="18" ht="37.5" customHeight="1">
      <c r="A18" s="71" t="s">
        <v>13</v>
      </c>
      <c r="B18" s="41" t="s">
        <v>72</v>
      </c>
      <c r="C18" s="41"/>
      <c r="D18" s="43">
        <v>174834.29999999999</v>
      </c>
      <c r="E18" s="43">
        <v>53738</v>
      </c>
      <c r="F18" s="43">
        <v>53738</v>
      </c>
      <c r="G18" s="43">
        <v>53738</v>
      </c>
      <c r="H18" s="43">
        <v>53738</v>
      </c>
      <c r="I18" s="43">
        <v>53738</v>
      </c>
      <c r="J18" s="43">
        <v>443524.29999999999</v>
      </c>
      <c r="K18" s="88">
        <f t="shared" si="9"/>
        <v>7076.3000000000175</v>
      </c>
      <c r="L18" s="88">
        <f t="shared" si="10"/>
        <v>0</v>
      </c>
      <c r="M18" s="88">
        <f t="shared" si="11"/>
        <v>0</v>
      </c>
      <c r="N18" s="88">
        <f t="shared" si="12"/>
        <v>0</v>
      </c>
      <c r="O18" s="88">
        <f t="shared" si="13"/>
        <v>0</v>
      </c>
      <c r="P18" s="88">
        <f t="shared" si="14"/>
        <v>0</v>
      </c>
      <c r="Q18" s="88">
        <f t="shared" si="15"/>
        <v>7076.2999999999884</v>
      </c>
      <c r="R18" s="89">
        <v>181910.60000000001</v>
      </c>
      <c r="S18" s="89">
        <v>53738</v>
      </c>
      <c r="T18" s="89">
        <v>53738</v>
      </c>
      <c r="U18" s="89">
        <v>53738</v>
      </c>
      <c r="V18" s="89">
        <v>53738</v>
      </c>
      <c r="W18" s="89">
        <v>53738</v>
      </c>
      <c r="X18" s="89">
        <v>450600.59999999998</v>
      </c>
      <c r="Y18" s="93"/>
    </row>
    <row r="19" ht="15">
      <c r="A19" s="46" t="s">
        <v>48</v>
      </c>
      <c r="B19" s="47" t="s">
        <v>31</v>
      </c>
      <c r="C19" s="47"/>
      <c r="D19" s="49">
        <v>174834.29999999999</v>
      </c>
      <c r="E19" s="49">
        <v>53738</v>
      </c>
      <c r="F19" s="49">
        <v>53738</v>
      </c>
      <c r="G19" s="49">
        <v>53738</v>
      </c>
      <c r="H19" s="49">
        <v>53738</v>
      </c>
      <c r="I19" s="49">
        <v>53738</v>
      </c>
      <c r="J19" s="49">
        <v>443524.29999999999</v>
      </c>
      <c r="K19" s="91">
        <f t="shared" si="9"/>
        <v>7076.3000000000175</v>
      </c>
      <c r="L19" s="91">
        <f t="shared" si="10"/>
        <v>0</v>
      </c>
      <c r="M19" s="91">
        <f t="shared" si="11"/>
        <v>0</v>
      </c>
      <c r="N19" s="91">
        <f t="shared" si="12"/>
        <v>0</v>
      </c>
      <c r="O19" s="91">
        <f t="shared" si="13"/>
        <v>0</v>
      </c>
      <c r="P19" s="91">
        <f t="shared" si="14"/>
        <v>0</v>
      </c>
      <c r="Q19" s="91">
        <f t="shared" si="15"/>
        <v>7076.2999999999884</v>
      </c>
      <c r="R19" s="92">
        <v>181910.60000000001</v>
      </c>
      <c r="S19" s="92">
        <v>53738</v>
      </c>
      <c r="T19" s="92">
        <v>53738</v>
      </c>
      <c r="U19" s="92">
        <v>53738</v>
      </c>
      <c r="V19" s="92">
        <v>53738</v>
      </c>
      <c r="W19" s="92">
        <v>53738</v>
      </c>
      <c r="X19" s="92">
        <v>450600.59999999998</v>
      </c>
      <c r="Y19" s="93"/>
    </row>
    <row r="20" ht="30">
      <c r="A20" s="46" t="s">
        <v>49</v>
      </c>
      <c r="B20" s="52"/>
      <c r="C20" s="53" t="s">
        <v>33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91">
        <f t="shared" si="9"/>
        <v>0</v>
      </c>
      <c r="L20" s="91">
        <f t="shared" si="10"/>
        <v>0</v>
      </c>
      <c r="M20" s="91">
        <f t="shared" si="11"/>
        <v>0</v>
      </c>
      <c r="N20" s="91">
        <f t="shared" si="12"/>
        <v>0</v>
      </c>
      <c r="O20" s="91">
        <f t="shared" si="13"/>
        <v>0</v>
      </c>
      <c r="P20" s="91">
        <f t="shared" si="14"/>
        <v>0</v>
      </c>
      <c r="Q20" s="91">
        <f t="shared" si="15"/>
        <v>0</v>
      </c>
      <c r="R20" s="92">
        <v>0</v>
      </c>
      <c r="S20" s="92">
        <v>0</v>
      </c>
      <c r="T20" s="92">
        <v>0</v>
      </c>
      <c r="U20" s="92">
        <v>0</v>
      </c>
      <c r="V20" s="92">
        <v>0</v>
      </c>
      <c r="W20" s="92">
        <v>0</v>
      </c>
      <c r="X20" s="92">
        <v>0</v>
      </c>
      <c r="Y20" s="93"/>
    </row>
    <row r="21" ht="45">
      <c r="A21" s="46" t="s">
        <v>50</v>
      </c>
      <c r="B21" s="52"/>
      <c r="C21" s="53" t="s">
        <v>35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91">
        <f t="shared" si="9"/>
        <v>0</v>
      </c>
      <c r="L21" s="91">
        <f t="shared" si="10"/>
        <v>0</v>
      </c>
      <c r="M21" s="91">
        <f t="shared" si="11"/>
        <v>0</v>
      </c>
      <c r="N21" s="91">
        <f t="shared" si="12"/>
        <v>0</v>
      </c>
      <c r="O21" s="91">
        <f t="shared" si="13"/>
        <v>0</v>
      </c>
      <c r="P21" s="91">
        <f t="shared" si="14"/>
        <v>0</v>
      </c>
      <c r="Q21" s="91">
        <f t="shared" si="15"/>
        <v>0</v>
      </c>
      <c r="R21" s="92">
        <v>0</v>
      </c>
      <c r="S21" s="92">
        <v>0</v>
      </c>
      <c r="T21" s="92">
        <v>0</v>
      </c>
      <c r="U21" s="92">
        <v>0</v>
      </c>
      <c r="V21" s="92">
        <v>0</v>
      </c>
      <c r="W21" s="92">
        <v>0</v>
      </c>
      <c r="X21" s="92">
        <v>0</v>
      </c>
      <c r="Y21" s="93"/>
    </row>
    <row r="22" ht="15">
      <c r="A22" s="46" t="s">
        <v>51</v>
      </c>
      <c r="B22" s="52"/>
      <c r="C22" s="54" t="s">
        <v>37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91">
        <f t="shared" si="9"/>
        <v>0</v>
      </c>
      <c r="L22" s="91">
        <f t="shared" si="10"/>
        <v>0</v>
      </c>
      <c r="M22" s="91">
        <f t="shared" si="11"/>
        <v>0</v>
      </c>
      <c r="N22" s="91">
        <f t="shared" si="12"/>
        <v>0</v>
      </c>
      <c r="O22" s="91">
        <f t="shared" si="13"/>
        <v>0</v>
      </c>
      <c r="P22" s="91">
        <f t="shared" si="14"/>
        <v>0</v>
      </c>
      <c r="Q22" s="91">
        <f t="shared" si="15"/>
        <v>0</v>
      </c>
      <c r="R22" s="92">
        <v>0</v>
      </c>
      <c r="S22" s="92">
        <v>0</v>
      </c>
      <c r="T22" s="92">
        <v>0</v>
      </c>
      <c r="U22" s="92">
        <v>0</v>
      </c>
      <c r="V22" s="92">
        <v>0</v>
      </c>
      <c r="W22" s="92">
        <v>0</v>
      </c>
      <c r="X22" s="92">
        <v>0</v>
      </c>
      <c r="Y22" s="93"/>
    </row>
    <row r="23" ht="60">
      <c r="A23" s="46" t="s">
        <v>52</v>
      </c>
      <c r="B23" s="52"/>
      <c r="C23" s="55" t="s">
        <v>39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91">
        <f t="shared" si="9"/>
        <v>0</v>
      </c>
      <c r="L23" s="91">
        <f t="shared" si="10"/>
        <v>0</v>
      </c>
      <c r="M23" s="91">
        <f t="shared" si="11"/>
        <v>0</v>
      </c>
      <c r="N23" s="91">
        <f t="shared" si="12"/>
        <v>0</v>
      </c>
      <c r="O23" s="91">
        <f t="shared" si="13"/>
        <v>0</v>
      </c>
      <c r="P23" s="91">
        <f t="shared" si="14"/>
        <v>0</v>
      </c>
      <c r="Q23" s="91">
        <f t="shared" si="15"/>
        <v>0</v>
      </c>
      <c r="R23" s="92">
        <v>0</v>
      </c>
      <c r="S23" s="92">
        <v>0</v>
      </c>
      <c r="T23" s="92">
        <v>0</v>
      </c>
      <c r="U23" s="92">
        <v>0</v>
      </c>
      <c r="V23" s="92">
        <v>0</v>
      </c>
      <c r="W23" s="92">
        <v>0</v>
      </c>
      <c r="X23" s="92">
        <v>0</v>
      </c>
      <c r="Y23" s="93"/>
    </row>
    <row r="24" ht="33" customHeight="1">
      <c r="A24" s="46" t="s">
        <v>53</v>
      </c>
      <c r="B24" s="56" t="s">
        <v>41</v>
      </c>
      <c r="C24" s="56"/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91">
        <f t="shared" si="9"/>
        <v>0</v>
      </c>
      <c r="L24" s="91">
        <f t="shared" si="10"/>
        <v>0</v>
      </c>
      <c r="M24" s="91">
        <f t="shared" si="11"/>
        <v>0</v>
      </c>
      <c r="N24" s="91">
        <f t="shared" si="12"/>
        <v>0</v>
      </c>
      <c r="O24" s="91">
        <f t="shared" si="13"/>
        <v>0</v>
      </c>
      <c r="P24" s="91">
        <f t="shared" si="14"/>
        <v>0</v>
      </c>
      <c r="Q24" s="91">
        <f t="shared" si="15"/>
        <v>0</v>
      </c>
      <c r="R24" s="92">
        <v>0</v>
      </c>
      <c r="S24" s="92">
        <v>0</v>
      </c>
      <c r="T24" s="92">
        <v>0</v>
      </c>
      <c r="U24" s="92">
        <v>0</v>
      </c>
      <c r="V24" s="92">
        <v>0</v>
      </c>
      <c r="W24" s="92">
        <v>0</v>
      </c>
      <c r="X24" s="92">
        <v>0</v>
      </c>
      <c r="Y24" s="93"/>
    </row>
    <row r="25" ht="15">
      <c r="A25" s="46" t="s">
        <v>54</v>
      </c>
      <c r="B25" s="47" t="s">
        <v>43</v>
      </c>
      <c r="C25" s="47"/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91">
        <f t="shared" si="9"/>
        <v>0</v>
      </c>
      <c r="L25" s="91">
        <f t="shared" si="10"/>
        <v>0</v>
      </c>
      <c r="M25" s="91">
        <f t="shared" si="11"/>
        <v>0</v>
      </c>
      <c r="N25" s="91">
        <f t="shared" si="12"/>
        <v>0</v>
      </c>
      <c r="O25" s="91">
        <f t="shared" si="13"/>
        <v>0</v>
      </c>
      <c r="P25" s="91">
        <f t="shared" si="14"/>
        <v>0</v>
      </c>
      <c r="Q25" s="91">
        <f t="shared" si="15"/>
        <v>0</v>
      </c>
      <c r="R25" s="92">
        <v>0</v>
      </c>
      <c r="S25" s="92">
        <v>0</v>
      </c>
      <c r="T25" s="92">
        <v>0</v>
      </c>
      <c r="U25" s="92">
        <v>0</v>
      </c>
      <c r="V25" s="92">
        <v>0</v>
      </c>
      <c r="W25" s="92">
        <v>0</v>
      </c>
      <c r="X25" s="92">
        <v>0</v>
      </c>
      <c r="Y25" s="93"/>
    </row>
    <row r="26" ht="15">
      <c r="A26" s="46" t="s">
        <v>55</v>
      </c>
      <c r="B26" s="47" t="s">
        <v>45</v>
      </c>
      <c r="C26" s="47"/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91">
        <f t="shared" si="9"/>
        <v>0</v>
      </c>
      <c r="L26" s="91">
        <f t="shared" si="10"/>
        <v>0</v>
      </c>
      <c r="M26" s="91">
        <f t="shared" si="11"/>
        <v>0</v>
      </c>
      <c r="N26" s="91">
        <f t="shared" si="12"/>
        <v>0</v>
      </c>
      <c r="O26" s="91">
        <f t="shared" si="13"/>
        <v>0</v>
      </c>
      <c r="P26" s="91">
        <f t="shared" si="14"/>
        <v>0</v>
      </c>
      <c r="Q26" s="91">
        <f t="shared" si="15"/>
        <v>0</v>
      </c>
      <c r="R26" s="92">
        <v>0</v>
      </c>
      <c r="S26" s="92">
        <v>0</v>
      </c>
      <c r="T26" s="92">
        <v>0</v>
      </c>
      <c r="U26" s="92">
        <v>0</v>
      </c>
      <c r="V26" s="92">
        <v>0</v>
      </c>
      <c r="W26" s="92">
        <v>0</v>
      </c>
      <c r="X26" s="92">
        <v>0</v>
      </c>
      <c r="Y26" s="93"/>
    </row>
    <row r="27" ht="49.5" customHeight="1">
      <c r="A27" s="94">
        <v>3</v>
      </c>
      <c r="B27" s="72" t="s">
        <v>73</v>
      </c>
      <c r="C27" s="73"/>
      <c r="D27" s="89">
        <v>5066.8000000000002</v>
      </c>
      <c r="E27" s="89">
        <v>0</v>
      </c>
      <c r="F27" s="89">
        <v>0</v>
      </c>
      <c r="G27" s="89">
        <v>0</v>
      </c>
      <c r="H27" s="89">
        <v>0</v>
      </c>
      <c r="I27" s="89">
        <v>0</v>
      </c>
      <c r="J27" s="89">
        <v>5066.8000000000002</v>
      </c>
      <c r="K27" s="88">
        <f t="shared" si="9"/>
        <v>7076.3000000000002</v>
      </c>
      <c r="L27" s="88">
        <f t="shared" si="10"/>
        <v>0</v>
      </c>
      <c r="M27" s="88">
        <f t="shared" si="11"/>
        <v>0</v>
      </c>
      <c r="N27" s="88">
        <f t="shared" si="12"/>
        <v>0</v>
      </c>
      <c r="O27" s="88">
        <f t="shared" si="13"/>
        <v>0</v>
      </c>
      <c r="P27" s="88">
        <f t="shared" si="14"/>
        <v>0</v>
      </c>
      <c r="Q27" s="88">
        <f t="shared" si="15"/>
        <v>7076.3000000000002</v>
      </c>
      <c r="R27" s="88">
        <v>12143.1</v>
      </c>
      <c r="S27" s="88">
        <v>0</v>
      </c>
      <c r="T27" s="88">
        <v>0</v>
      </c>
      <c r="U27" s="88">
        <v>0</v>
      </c>
      <c r="V27" s="88">
        <v>0</v>
      </c>
      <c r="W27" s="88">
        <v>0</v>
      </c>
      <c r="X27" s="88">
        <v>12143.1</v>
      </c>
      <c r="Y27" s="93"/>
    </row>
    <row r="28" ht="15">
      <c r="A28" s="95" t="s">
        <v>74</v>
      </c>
      <c r="B28" s="74" t="s">
        <v>31</v>
      </c>
      <c r="C28" s="75"/>
      <c r="D28" s="92">
        <v>5066.8000000000002</v>
      </c>
      <c r="E28" s="92">
        <v>0</v>
      </c>
      <c r="F28" s="92">
        <v>0</v>
      </c>
      <c r="G28" s="92">
        <v>0</v>
      </c>
      <c r="H28" s="92">
        <v>0</v>
      </c>
      <c r="I28" s="92">
        <v>0</v>
      </c>
      <c r="J28" s="92">
        <v>5066.8000000000002</v>
      </c>
      <c r="K28" s="91">
        <f t="shared" si="9"/>
        <v>7076.3000000000002</v>
      </c>
      <c r="L28" s="91">
        <f t="shared" si="10"/>
        <v>0</v>
      </c>
      <c r="M28" s="91">
        <f t="shared" si="11"/>
        <v>0</v>
      </c>
      <c r="N28" s="91">
        <f t="shared" si="12"/>
        <v>0</v>
      </c>
      <c r="O28" s="91">
        <f t="shared" si="13"/>
        <v>0</v>
      </c>
      <c r="P28" s="91">
        <f t="shared" si="14"/>
        <v>0</v>
      </c>
      <c r="Q28" s="91">
        <f t="shared" si="15"/>
        <v>7076.3000000000002</v>
      </c>
      <c r="R28" s="91">
        <v>12143.1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12143.1</v>
      </c>
      <c r="Y28" s="93"/>
    </row>
    <row r="29" ht="30">
      <c r="A29" s="95" t="s">
        <v>75</v>
      </c>
      <c r="C29" s="53" t="s">
        <v>33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1">
        <f t="shared" si="9"/>
        <v>0</v>
      </c>
      <c r="L29" s="91">
        <f t="shared" si="10"/>
        <v>0</v>
      </c>
      <c r="M29" s="91">
        <f t="shared" si="11"/>
        <v>0</v>
      </c>
      <c r="N29" s="91">
        <f t="shared" si="12"/>
        <v>0</v>
      </c>
      <c r="O29" s="91">
        <f t="shared" si="13"/>
        <v>0</v>
      </c>
      <c r="P29" s="91">
        <f t="shared" si="14"/>
        <v>0</v>
      </c>
      <c r="Q29" s="91">
        <f t="shared" si="15"/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91">
        <v>0</v>
      </c>
      <c r="Y29" s="93"/>
    </row>
    <row r="30" ht="45">
      <c r="A30" s="95" t="s">
        <v>76</v>
      </c>
      <c r="C30" s="96" t="s">
        <v>35</v>
      </c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1">
        <f t="shared" si="9"/>
        <v>0</v>
      </c>
      <c r="L30" s="91">
        <f t="shared" si="10"/>
        <v>0</v>
      </c>
      <c r="M30" s="91">
        <f t="shared" si="11"/>
        <v>0</v>
      </c>
      <c r="N30" s="91">
        <f t="shared" si="12"/>
        <v>0</v>
      </c>
      <c r="O30" s="91">
        <f t="shared" si="13"/>
        <v>0</v>
      </c>
      <c r="P30" s="91">
        <f t="shared" si="14"/>
        <v>0</v>
      </c>
      <c r="Q30" s="91">
        <f t="shared" si="15"/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3"/>
    </row>
    <row r="31" ht="15">
      <c r="A31" s="95" t="s">
        <v>77</v>
      </c>
      <c r="C31" s="97" t="s">
        <v>37</v>
      </c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1">
        <f t="shared" si="9"/>
        <v>0</v>
      </c>
      <c r="L31" s="91">
        <f t="shared" si="10"/>
        <v>0</v>
      </c>
      <c r="M31" s="91">
        <f t="shared" si="11"/>
        <v>0</v>
      </c>
      <c r="N31" s="91">
        <f t="shared" si="12"/>
        <v>0</v>
      </c>
      <c r="O31" s="91">
        <f t="shared" si="13"/>
        <v>0</v>
      </c>
      <c r="P31" s="91">
        <f t="shared" si="14"/>
        <v>0</v>
      </c>
      <c r="Q31" s="91">
        <f t="shared" si="15"/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3"/>
    </row>
    <row r="32" ht="60">
      <c r="A32" s="95" t="s">
        <v>78</v>
      </c>
      <c r="C32" s="75" t="s">
        <v>39</v>
      </c>
      <c r="D32" s="92">
        <v>0</v>
      </c>
      <c r="E32" s="92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1">
        <f t="shared" si="9"/>
        <v>0</v>
      </c>
      <c r="L32" s="91">
        <f t="shared" si="10"/>
        <v>0</v>
      </c>
      <c r="M32" s="91">
        <f t="shared" si="11"/>
        <v>0</v>
      </c>
      <c r="N32" s="91">
        <f t="shared" si="12"/>
        <v>0</v>
      </c>
      <c r="O32" s="91">
        <f t="shared" si="13"/>
        <v>0</v>
      </c>
      <c r="P32" s="91">
        <f t="shared" si="14"/>
        <v>0</v>
      </c>
      <c r="Q32" s="91">
        <f t="shared" si="15"/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91">
        <v>0</v>
      </c>
      <c r="Y32" s="93"/>
    </row>
    <row r="33" ht="15">
      <c r="A33" s="95" t="s">
        <v>79</v>
      </c>
      <c r="B33" s="52" t="s">
        <v>41</v>
      </c>
      <c r="C33" s="55"/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1">
        <f t="shared" si="9"/>
        <v>0</v>
      </c>
      <c r="L33" s="91">
        <f t="shared" si="10"/>
        <v>0</v>
      </c>
      <c r="M33" s="91">
        <f t="shared" si="11"/>
        <v>0</v>
      </c>
      <c r="N33" s="91">
        <f t="shared" si="12"/>
        <v>0</v>
      </c>
      <c r="O33" s="91">
        <f t="shared" si="13"/>
        <v>0</v>
      </c>
      <c r="P33" s="91">
        <f t="shared" si="14"/>
        <v>0</v>
      </c>
      <c r="Q33" s="91">
        <f t="shared" si="15"/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1">
        <v>0</v>
      </c>
      <c r="X33" s="91">
        <v>0</v>
      </c>
      <c r="Y33" s="93"/>
    </row>
    <row r="34" ht="15">
      <c r="A34" s="95" t="s">
        <v>80</v>
      </c>
      <c r="B34" s="74" t="s">
        <v>43</v>
      </c>
      <c r="C34" s="75"/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1">
        <f t="shared" si="9"/>
        <v>0</v>
      </c>
      <c r="L34" s="91">
        <f t="shared" si="10"/>
        <v>0</v>
      </c>
      <c r="M34" s="91">
        <f t="shared" si="11"/>
        <v>0</v>
      </c>
      <c r="N34" s="91">
        <f t="shared" si="12"/>
        <v>0</v>
      </c>
      <c r="O34" s="91">
        <f t="shared" si="13"/>
        <v>0</v>
      </c>
      <c r="P34" s="91">
        <f t="shared" si="14"/>
        <v>0</v>
      </c>
      <c r="Q34" s="91">
        <f t="shared" si="15"/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3"/>
    </row>
    <row r="35" ht="15">
      <c r="A35" s="95" t="s">
        <v>81</v>
      </c>
      <c r="B35" s="74" t="s">
        <v>45</v>
      </c>
      <c r="C35" s="75"/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1">
        <f t="shared" si="9"/>
        <v>0</v>
      </c>
      <c r="L35" s="91">
        <f t="shared" si="10"/>
        <v>0</v>
      </c>
      <c r="M35" s="91">
        <f t="shared" si="11"/>
        <v>0</v>
      </c>
      <c r="N35" s="91">
        <f t="shared" si="12"/>
        <v>0</v>
      </c>
      <c r="O35" s="91">
        <f t="shared" si="13"/>
        <v>0</v>
      </c>
      <c r="P35" s="91">
        <f t="shared" si="14"/>
        <v>0</v>
      </c>
      <c r="Q35" s="91">
        <f t="shared" si="15"/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1">
        <v>0</v>
      </c>
      <c r="X35" s="91">
        <v>0</v>
      </c>
      <c r="Y35" s="98"/>
    </row>
  </sheetData>
  <mergeCells count="29">
    <mergeCell ref="B1:J1"/>
    <mergeCell ref="A2:Z2"/>
    <mergeCell ref="A4:Z4"/>
    <mergeCell ref="A6:A7"/>
    <mergeCell ref="B6:C7"/>
    <mergeCell ref="D6:J6"/>
    <mergeCell ref="K6:Q6"/>
    <mergeCell ref="R6:X6"/>
    <mergeCell ref="Y6:Y7"/>
    <mergeCell ref="B8:C8"/>
    <mergeCell ref="D8:J8"/>
    <mergeCell ref="K8:Q8"/>
    <mergeCell ref="R8:X8"/>
    <mergeCell ref="B9:C9"/>
    <mergeCell ref="Y9:Y35"/>
    <mergeCell ref="B10:C10"/>
    <mergeCell ref="B15:C15"/>
    <mergeCell ref="B16:C16"/>
    <mergeCell ref="B17:C17"/>
    <mergeCell ref="B18:C18"/>
    <mergeCell ref="B19:C19"/>
    <mergeCell ref="B24:C24"/>
    <mergeCell ref="B25:C25"/>
    <mergeCell ref="B26:C26"/>
    <mergeCell ref="B27:C27"/>
    <mergeCell ref="B28:C28"/>
    <mergeCell ref="B33:C33"/>
    <mergeCell ref="B34:C34"/>
    <mergeCell ref="B35:C35"/>
  </mergeCells>
  <printOptions headings="0" gridLines="0"/>
  <pageMargins left="0.69999999999999996" right="0.69999999999999996" top="0.75" bottom="0.75" header="0.29999999999999999" footer="0.29999999999999999"/>
  <pageSetup paperSize="9" scale="100" firstPageNumber="2147483647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80">
      <pane activePane="bottomRight" state="frozen" topLeftCell="D7" xSplit="3" ySplit="6"/>
      <selection activeCell="A9" activeCellId="0" sqref="9:17"/>
    </sheetView>
  </sheetViews>
  <sheetFormatPr defaultColWidth="9.140625" defaultRowHeight="14.25"/>
  <cols>
    <col min="1" max="2" style="62" width="9.140625"/>
    <col bestFit="1" customWidth="1" min="3" max="3" style="62" width="73.42578125"/>
    <col customWidth="1" min="4" max="4" style="78" width="13.140625"/>
    <col bestFit="1" customWidth="1" min="5" max="9" style="78" width="11.140625"/>
    <col customWidth="1" min="10" max="10" style="78" width="14.7109375"/>
    <col customWidth="1" min="11" max="17" style="62" width="12"/>
    <col bestFit="1" customWidth="1" min="18" max="18" style="62" width="13.42578125"/>
    <col customWidth="1" min="19" max="24" style="62" width="13"/>
    <col customWidth="1" min="25" max="25" style="62" width="96.42578125"/>
    <col min="26" max="16384" style="62" width="9.140625"/>
  </cols>
  <sheetData>
    <row r="1" ht="17.25">
      <c r="B1" s="99"/>
      <c r="C1" s="100"/>
      <c r="D1" s="100"/>
      <c r="E1" s="100"/>
      <c r="F1" s="100"/>
      <c r="G1" s="100"/>
      <c r="H1" s="100"/>
      <c r="I1" s="100"/>
      <c r="J1" s="100"/>
    </row>
    <row r="2" s="101" customFormat="1" ht="26.25" customHeight="1">
      <c r="A2" s="102" t="s">
        <v>82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 s="101" customFormat="1" ht="18.7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</row>
    <row r="4" s="101" customFormat="1" ht="18.75">
      <c r="A4" s="99" t="s">
        <v>83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>
      <c r="R5" s="78"/>
    </row>
    <row r="6" ht="36" customHeight="1">
      <c r="A6" s="103" t="s">
        <v>2</v>
      </c>
      <c r="B6" s="104" t="s">
        <v>3</v>
      </c>
      <c r="C6" s="105"/>
      <c r="D6" s="106" t="s">
        <v>4</v>
      </c>
      <c r="E6" s="106"/>
      <c r="F6" s="106"/>
      <c r="G6" s="106"/>
      <c r="H6" s="106"/>
      <c r="I6" s="106"/>
      <c r="J6" s="106"/>
      <c r="K6" s="106" t="s">
        <v>28</v>
      </c>
      <c r="L6" s="106"/>
      <c r="M6" s="106"/>
      <c r="N6" s="106"/>
      <c r="O6" s="106"/>
      <c r="P6" s="106"/>
      <c r="Q6" s="106"/>
      <c r="R6" s="106" t="s">
        <v>5</v>
      </c>
      <c r="S6" s="106"/>
      <c r="T6" s="106"/>
      <c r="U6" s="106"/>
      <c r="V6" s="106"/>
      <c r="W6" s="106"/>
      <c r="X6" s="106"/>
      <c r="Y6" s="107" t="s">
        <v>7</v>
      </c>
    </row>
    <row r="7" ht="33" customHeight="1">
      <c r="A7" s="108"/>
      <c r="B7" s="109"/>
      <c r="C7" s="110"/>
      <c r="D7" s="103">
        <v>2025</v>
      </c>
      <c r="E7" s="103">
        <v>2026</v>
      </c>
      <c r="F7" s="103">
        <v>2027</v>
      </c>
      <c r="G7" s="103">
        <v>2028</v>
      </c>
      <c r="H7" s="103">
        <v>2029</v>
      </c>
      <c r="I7" s="103">
        <v>2030</v>
      </c>
      <c r="J7" s="103" t="s">
        <v>21</v>
      </c>
      <c r="K7" s="103">
        <v>2025</v>
      </c>
      <c r="L7" s="103">
        <v>2026</v>
      </c>
      <c r="M7" s="103">
        <v>2027</v>
      </c>
      <c r="N7" s="103">
        <v>2028</v>
      </c>
      <c r="O7" s="103">
        <v>2029</v>
      </c>
      <c r="P7" s="103">
        <v>2030</v>
      </c>
      <c r="Q7" s="103" t="s">
        <v>21</v>
      </c>
      <c r="R7" s="103">
        <v>2025</v>
      </c>
      <c r="S7" s="103">
        <v>2026</v>
      </c>
      <c r="T7" s="103">
        <v>2027</v>
      </c>
      <c r="U7" s="103">
        <v>2028</v>
      </c>
      <c r="V7" s="103">
        <v>2029</v>
      </c>
      <c r="W7" s="103">
        <v>2030</v>
      </c>
      <c r="X7" s="103" t="s">
        <v>21</v>
      </c>
      <c r="Y7" s="111"/>
    </row>
    <row r="8" ht="15">
      <c r="A8" s="103">
        <v>1</v>
      </c>
      <c r="B8" s="103">
        <v>2</v>
      </c>
      <c r="C8" s="64"/>
      <c r="D8" s="112">
        <v>3</v>
      </c>
      <c r="E8" s="113"/>
      <c r="F8" s="113"/>
      <c r="G8" s="113"/>
      <c r="H8" s="113"/>
      <c r="I8" s="113"/>
      <c r="J8" s="114"/>
      <c r="K8" s="112">
        <v>4</v>
      </c>
      <c r="L8" s="113"/>
      <c r="M8" s="113"/>
      <c r="N8" s="113"/>
      <c r="O8" s="113"/>
      <c r="P8" s="113"/>
      <c r="Q8" s="114"/>
      <c r="R8" s="112">
        <v>5</v>
      </c>
      <c r="S8" s="113"/>
      <c r="T8" s="113"/>
      <c r="U8" s="113"/>
      <c r="V8" s="113"/>
      <c r="W8" s="113"/>
      <c r="X8" s="114"/>
      <c r="Y8" s="103">
        <v>6</v>
      </c>
    </row>
    <row r="9" s="57" customFormat="1" ht="80.25" customHeight="1">
      <c r="A9" s="76">
        <v>1</v>
      </c>
      <c r="B9" s="59" t="s">
        <v>84</v>
      </c>
      <c r="C9" s="59"/>
      <c r="D9" s="60">
        <v>101803.89999999999</v>
      </c>
      <c r="E9" s="60">
        <v>36859.200000000004</v>
      </c>
      <c r="F9" s="60">
        <v>33932.600000000006</v>
      </c>
      <c r="G9" s="60">
        <v>33932.600000000006</v>
      </c>
      <c r="H9" s="60">
        <v>33932.600000000006</v>
      </c>
      <c r="I9" s="60">
        <v>33932.600000000006</v>
      </c>
      <c r="J9" s="60">
        <v>274393.5</v>
      </c>
      <c r="K9" s="60">
        <f>R9-D9</f>
        <v>10</v>
      </c>
      <c r="L9" s="60">
        <f t="shared" ref="L9:Q24" si="16">S9-E9</f>
        <v>0</v>
      </c>
      <c r="M9" s="60">
        <f t="shared" si="16"/>
        <v>0</v>
      </c>
      <c r="N9" s="60">
        <f t="shared" si="16"/>
        <v>0</v>
      </c>
      <c r="O9" s="60">
        <f t="shared" si="16"/>
        <v>0</v>
      </c>
      <c r="P9" s="60">
        <f t="shared" si="16"/>
        <v>0</v>
      </c>
      <c r="Q9" s="60">
        <f t="shared" si="16"/>
        <v>10</v>
      </c>
      <c r="R9" s="60">
        <v>101813.89999999999</v>
      </c>
      <c r="S9" s="60">
        <v>36859.200000000004</v>
      </c>
      <c r="T9" s="60">
        <v>33932.600000000006</v>
      </c>
      <c r="U9" s="60">
        <v>33932.600000000006</v>
      </c>
      <c r="V9" s="60">
        <v>33932.600000000006</v>
      </c>
      <c r="W9" s="60">
        <v>33932.600000000006</v>
      </c>
      <c r="X9" s="60">
        <v>274403.5</v>
      </c>
      <c r="Y9" s="103" t="s">
        <v>85</v>
      </c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</row>
    <row r="10" ht="15">
      <c r="A10" s="63" t="s">
        <v>30</v>
      </c>
      <c r="B10" s="64" t="s">
        <v>31</v>
      </c>
      <c r="C10" s="64"/>
      <c r="D10" s="77">
        <v>94803.899999999994</v>
      </c>
      <c r="E10" s="77">
        <v>36859.200000000004</v>
      </c>
      <c r="F10" s="77">
        <v>33932.600000000006</v>
      </c>
      <c r="G10" s="77">
        <v>33932.600000000006</v>
      </c>
      <c r="H10" s="77">
        <v>33932.600000000006</v>
      </c>
      <c r="I10" s="77">
        <v>33932.600000000006</v>
      </c>
      <c r="J10" s="77">
        <v>267393.5</v>
      </c>
      <c r="K10" s="65">
        <f t="shared" ref="K10:Q35" si="17">R10-D10</f>
        <v>10</v>
      </c>
      <c r="L10" s="65">
        <f t="shared" si="16"/>
        <v>0</v>
      </c>
      <c r="M10" s="65">
        <f t="shared" si="16"/>
        <v>0</v>
      </c>
      <c r="N10" s="65">
        <f t="shared" si="16"/>
        <v>0</v>
      </c>
      <c r="O10" s="65">
        <f t="shared" si="16"/>
        <v>0</v>
      </c>
      <c r="P10" s="65">
        <f t="shared" si="16"/>
        <v>0</v>
      </c>
      <c r="Q10" s="65">
        <f t="shared" si="16"/>
        <v>10</v>
      </c>
      <c r="R10" s="77">
        <v>94813.899999999994</v>
      </c>
      <c r="S10" s="77">
        <v>36859.200000000004</v>
      </c>
      <c r="T10" s="77">
        <v>33932.600000000006</v>
      </c>
      <c r="U10" s="77">
        <v>33932.600000000006</v>
      </c>
      <c r="V10" s="77">
        <v>33932.600000000006</v>
      </c>
      <c r="W10" s="77">
        <v>33932.600000000006</v>
      </c>
      <c r="X10" s="77">
        <v>267403.5</v>
      </c>
      <c r="Y10" s="108"/>
      <c r="Z10" s="78"/>
      <c r="AA10" s="78"/>
      <c r="AB10" s="78"/>
      <c r="AC10" s="78"/>
      <c r="AD10" s="78"/>
      <c r="AE10" s="78"/>
    </row>
    <row r="11" ht="30">
      <c r="A11" s="63" t="s">
        <v>32</v>
      </c>
      <c r="B11" s="66"/>
      <c r="C11" s="67" t="s">
        <v>33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77">
        <v>0</v>
      </c>
      <c r="K11" s="65">
        <f t="shared" si="17"/>
        <v>0</v>
      </c>
      <c r="L11" s="65">
        <f t="shared" si="16"/>
        <v>0</v>
      </c>
      <c r="M11" s="65">
        <f t="shared" si="16"/>
        <v>0</v>
      </c>
      <c r="N11" s="65">
        <f t="shared" si="16"/>
        <v>0</v>
      </c>
      <c r="O11" s="65">
        <f t="shared" si="16"/>
        <v>0</v>
      </c>
      <c r="P11" s="65">
        <f t="shared" si="16"/>
        <v>0</v>
      </c>
      <c r="Q11" s="65">
        <f t="shared" si="16"/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  <c r="W11" s="77">
        <v>0</v>
      </c>
      <c r="X11" s="77">
        <v>0</v>
      </c>
      <c r="Y11" s="108"/>
      <c r="Z11" s="78"/>
      <c r="AA11" s="78"/>
      <c r="AB11" s="78"/>
      <c r="AC11" s="78"/>
      <c r="AD11" s="78"/>
      <c r="AE11" s="78"/>
    </row>
    <row r="12" ht="45">
      <c r="A12" s="63" t="s">
        <v>34</v>
      </c>
      <c r="B12" s="66"/>
      <c r="C12" s="67" t="s">
        <v>35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65">
        <f t="shared" si="17"/>
        <v>0</v>
      </c>
      <c r="L12" s="65">
        <f t="shared" si="16"/>
        <v>0</v>
      </c>
      <c r="M12" s="65">
        <f t="shared" si="16"/>
        <v>0</v>
      </c>
      <c r="N12" s="65">
        <f t="shared" si="16"/>
        <v>0</v>
      </c>
      <c r="O12" s="65">
        <f t="shared" si="16"/>
        <v>0</v>
      </c>
      <c r="P12" s="65">
        <f t="shared" si="16"/>
        <v>0</v>
      </c>
      <c r="Q12" s="65">
        <f t="shared" si="16"/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  <c r="W12" s="77">
        <v>0</v>
      </c>
      <c r="X12" s="77">
        <v>0</v>
      </c>
      <c r="Y12" s="108"/>
      <c r="Z12" s="78"/>
      <c r="AA12" s="78"/>
      <c r="AB12" s="78"/>
      <c r="AC12" s="78"/>
      <c r="AD12" s="78"/>
      <c r="AE12" s="78"/>
    </row>
    <row r="13" ht="35.25" customHeight="1">
      <c r="A13" s="63" t="s">
        <v>36</v>
      </c>
      <c r="B13" s="66"/>
      <c r="C13" s="68" t="s">
        <v>37</v>
      </c>
      <c r="D13" s="77">
        <v>10000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10000</v>
      </c>
      <c r="K13" s="65">
        <f t="shared" si="17"/>
        <v>0</v>
      </c>
      <c r="L13" s="65">
        <f t="shared" si="16"/>
        <v>0</v>
      </c>
      <c r="M13" s="65">
        <f t="shared" si="16"/>
        <v>0</v>
      </c>
      <c r="N13" s="65">
        <f t="shared" si="16"/>
        <v>0</v>
      </c>
      <c r="O13" s="65">
        <f t="shared" si="16"/>
        <v>0</v>
      </c>
      <c r="P13" s="65">
        <f t="shared" si="16"/>
        <v>0</v>
      </c>
      <c r="Q13" s="65">
        <f t="shared" si="16"/>
        <v>0</v>
      </c>
      <c r="R13" s="77">
        <v>10000</v>
      </c>
      <c r="S13" s="77">
        <v>0</v>
      </c>
      <c r="T13" s="77">
        <v>0</v>
      </c>
      <c r="U13" s="77">
        <v>0</v>
      </c>
      <c r="V13" s="77">
        <v>0</v>
      </c>
      <c r="W13" s="77">
        <v>0</v>
      </c>
      <c r="X13" s="77">
        <v>10000</v>
      </c>
      <c r="Y13" s="108"/>
      <c r="Z13" s="78"/>
      <c r="AA13" s="78"/>
      <c r="AB13" s="78"/>
      <c r="AC13" s="78"/>
      <c r="AD13" s="78"/>
      <c r="AE13" s="78"/>
    </row>
    <row r="14" ht="45">
      <c r="A14" s="63" t="s">
        <v>38</v>
      </c>
      <c r="B14" s="66"/>
      <c r="C14" s="69" t="s">
        <v>39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65">
        <f t="shared" si="17"/>
        <v>0</v>
      </c>
      <c r="L14" s="65">
        <f t="shared" si="16"/>
        <v>0</v>
      </c>
      <c r="M14" s="65">
        <f t="shared" si="16"/>
        <v>0</v>
      </c>
      <c r="N14" s="65">
        <f t="shared" si="16"/>
        <v>0</v>
      </c>
      <c r="O14" s="65">
        <f t="shared" si="16"/>
        <v>0</v>
      </c>
      <c r="P14" s="65">
        <f t="shared" si="16"/>
        <v>0</v>
      </c>
      <c r="Q14" s="65">
        <f t="shared" si="16"/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  <c r="W14" s="77">
        <v>0</v>
      </c>
      <c r="X14" s="77">
        <v>0</v>
      </c>
      <c r="Y14" s="108"/>
      <c r="Z14" s="78"/>
      <c r="AA14" s="78"/>
      <c r="AB14" s="78"/>
      <c r="AC14" s="78"/>
      <c r="AD14" s="78"/>
      <c r="AE14" s="78"/>
    </row>
    <row r="15" ht="58.5" customHeight="1">
      <c r="A15" s="63" t="s">
        <v>40</v>
      </c>
      <c r="B15" s="70" t="s">
        <v>41</v>
      </c>
      <c r="C15" s="70"/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65">
        <f t="shared" si="17"/>
        <v>0</v>
      </c>
      <c r="L15" s="65">
        <f t="shared" si="16"/>
        <v>0</v>
      </c>
      <c r="M15" s="65">
        <f t="shared" si="16"/>
        <v>0</v>
      </c>
      <c r="N15" s="65">
        <f t="shared" si="16"/>
        <v>0</v>
      </c>
      <c r="O15" s="65">
        <f t="shared" si="16"/>
        <v>0</v>
      </c>
      <c r="P15" s="65">
        <f t="shared" si="16"/>
        <v>0</v>
      </c>
      <c r="Q15" s="65">
        <f t="shared" si="16"/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  <c r="W15" s="77">
        <v>0</v>
      </c>
      <c r="X15" s="77">
        <v>0</v>
      </c>
      <c r="Y15" s="108"/>
      <c r="Z15" s="78"/>
      <c r="AA15" s="78"/>
      <c r="AB15" s="78"/>
      <c r="AC15" s="78"/>
      <c r="AD15" s="78"/>
      <c r="AE15" s="78"/>
    </row>
    <row r="16" ht="37.5" customHeight="1">
      <c r="A16" s="63" t="s">
        <v>42</v>
      </c>
      <c r="B16" s="64" t="s">
        <v>43</v>
      </c>
      <c r="C16" s="64"/>
      <c r="D16" s="77">
        <v>10000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10000</v>
      </c>
      <c r="K16" s="65">
        <f t="shared" si="17"/>
        <v>0</v>
      </c>
      <c r="L16" s="65">
        <f t="shared" si="16"/>
        <v>0</v>
      </c>
      <c r="M16" s="65">
        <f t="shared" si="16"/>
        <v>0</v>
      </c>
      <c r="N16" s="65">
        <f t="shared" si="16"/>
        <v>0</v>
      </c>
      <c r="O16" s="65">
        <f t="shared" si="16"/>
        <v>0</v>
      </c>
      <c r="P16" s="65">
        <f t="shared" si="16"/>
        <v>0</v>
      </c>
      <c r="Q16" s="65">
        <f t="shared" si="16"/>
        <v>0</v>
      </c>
      <c r="R16" s="77">
        <v>10000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10000</v>
      </c>
      <c r="Y16" s="108"/>
      <c r="Z16" s="78"/>
      <c r="AA16" s="78"/>
      <c r="AB16" s="78"/>
      <c r="AC16" s="78"/>
      <c r="AD16" s="78"/>
      <c r="AE16" s="78"/>
    </row>
    <row r="17" ht="37.5" customHeight="1">
      <c r="A17" s="63" t="s">
        <v>44</v>
      </c>
      <c r="B17" s="64" t="s">
        <v>45</v>
      </c>
      <c r="C17" s="64"/>
      <c r="D17" s="77">
        <v>7000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7000</v>
      </c>
      <c r="K17" s="65">
        <f t="shared" si="17"/>
        <v>0</v>
      </c>
      <c r="L17" s="65">
        <f t="shared" si="16"/>
        <v>0</v>
      </c>
      <c r="M17" s="65">
        <f t="shared" si="16"/>
        <v>0</v>
      </c>
      <c r="N17" s="65">
        <f t="shared" si="16"/>
        <v>0</v>
      </c>
      <c r="O17" s="65">
        <f t="shared" si="16"/>
        <v>0</v>
      </c>
      <c r="P17" s="65">
        <f t="shared" si="16"/>
        <v>0</v>
      </c>
      <c r="Q17" s="65">
        <f t="shared" si="16"/>
        <v>0</v>
      </c>
      <c r="R17" s="77">
        <v>7000</v>
      </c>
      <c r="S17" s="77">
        <v>0</v>
      </c>
      <c r="T17" s="77">
        <v>0</v>
      </c>
      <c r="U17" s="77">
        <v>0</v>
      </c>
      <c r="V17" s="77">
        <v>0</v>
      </c>
      <c r="W17" s="77">
        <v>0</v>
      </c>
      <c r="X17" s="77">
        <v>7000</v>
      </c>
      <c r="Y17" s="108"/>
      <c r="Z17" s="78"/>
      <c r="AA17" s="78"/>
      <c r="AB17" s="78"/>
      <c r="AC17" s="78"/>
      <c r="AD17" s="78"/>
      <c r="AE17" s="78"/>
    </row>
    <row r="18" s="57" customFormat="1" ht="26.25" customHeight="1">
      <c r="A18" s="58" t="s">
        <v>13</v>
      </c>
      <c r="B18" s="59" t="s">
        <v>86</v>
      </c>
      <c r="C18" s="59"/>
      <c r="D18" s="60">
        <v>435</v>
      </c>
      <c r="E18" s="60">
        <v>435</v>
      </c>
      <c r="F18" s="60">
        <v>435</v>
      </c>
      <c r="G18" s="60">
        <v>435</v>
      </c>
      <c r="H18" s="60">
        <v>435</v>
      </c>
      <c r="I18" s="60">
        <v>435</v>
      </c>
      <c r="J18" s="60">
        <v>2610</v>
      </c>
      <c r="K18" s="60">
        <f t="shared" si="17"/>
        <v>10</v>
      </c>
      <c r="L18" s="60">
        <f t="shared" si="16"/>
        <v>0</v>
      </c>
      <c r="M18" s="60">
        <f t="shared" si="16"/>
        <v>0</v>
      </c>
      <c r="N18" s="60">
        <f t="shared" si="16"/>
        <v>0</v>
      </c>
      <c r="O18" s="60">
        <f t="shared" si="16"/>
        <v>0</v>
      </c>
      <c r="P18" s="60">
        <f t="shared" si="16"/>
        <v>0</v>
      </c>
      <c r="Q18" s="60">
        <f t="shared" si="16"/>
        <v>10</v>
      </c>
      <c r="R18" s="60">
        <v>445</v>
      </c>
      <c r="S18" s="60">
        <v>435</v>
      </c>
      <c r="T18" s="60">
        <v>435</v>
      </c>
      <c r="U18" s="60">
        <v>435</v>
      </c>
      <c r="V18" s="60">
        <v>435</v>
      </c>
      <c r="W18" s="60">
        <v>435</v>
      </c>
      <c r="X18" s="60">
        <v>2620</v>
      </c>
      <c r="Y18" s="103" t="s">
        <v>85</v>
      </c>
      <c r="Z18" s="61"/>
      <c r="AA18" s="61"/>
    </row>
    <row r="19" ht="27.75" customHeight="1">
      <c r="A19" s="63" t="s">
        <v>48</v>
      </c>
      <c r="B19" s="64" t="s">
        <v>31</v>
      </c>
      <c r="C19" s="64"/>
      <c r="D19" s="77">
        <v>435</v>
      </c>
      <c r="E19" s="77">
        <v>435</v>
      </c>
      <c r="F19" s="77">
        <v>435</v>
      </c>
      <c r="G19" s="77">
        <v>435</v>
      </c>
      <c r="H19" s="77">
        <v>435</v>
      </c>
      <c r="I19" s="77">
        <v>435</v>
      </c>
      <c r="J19" s="77">
        <v>2610</v>
      </c>
      <c r="K19" s="65">
        <f t="shared" si="17"/>
        <v>10</v>
      </c>
      <c r="L19" s="65">
        <f t="shared" si="16"/>
        <v>0</v>
      </c>
      <c r="M19" s="65">
        <f t="shared" si="16"/>
        <v>0</v>
      </c>
      <c r="N19" s="65">
        <f t="shared" si="16"/>
        <v>0</v>
      </c>
      <c r="O19" s="65">
        <f t="shared" si="16"/>
        <v>0</v>
      </c>
      <c r="P19" s="65">
        <f t="shared" si="16"/>
        <v>0</v>
      </c>
      <c r="Q19" s="65">
        <f t="shared" si="16"/>
        <v>10</v>
      </c>
      <c r="R19" s="77">
        <v>445</v>
      </c>
      <c r="S19" s="77">
        <v>435</v>
      </c>
      <c r="T19" s="77">
        <v>435</v>
      </c>
      <c r="U19" s="77">
        <v>435</v>
      </c>
      <c r="V19" s="77">
        <v>435</v>
      </c>
      <c r="W19" s="77">
        <v>435</v>
      </c>
      <c r="X19" s="77">
        <v>2620</v>
      </c>
      <c r="Y19" s="108"/>
    </row>
    <row r="20" ht="30">
      <c r="A20" s="63" t="s">
        <v>49</v>
      </c>
      <c r="B20" s="66"/>
      <c r="C20" s="67" t="s">
        <v>33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65">
        <f t="shared" si="17"/>
        <v>0</v>
      </c>
      <c r="L20" s="65">
        <f t="shared" si="16"/>
        <v>0</v>
      </c>
      <c r="M20" s="65">
        <f t="shared" si="16"/>
        <v>0</v>
      </c>
      <c r="N20" s="65">
        <f t="shared" si="16"/>
        <v>0</v>
      </c>
      <c r="O20" s="65">
        <f t="shared" si="16"/>
        <v>0</v>
      </c>
      <c r="P20" s="65">
        <f t="shared" si="16"/>
        <v>0</v>
      </c>
      <c r="Q20" s="65">
        <f t="shared" si="16"/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  <c r="W20" s="77">
        <v>0</v>
      </c>
      <c r="X20" s="77">
        <v>0</v>
      </c>
      <c r="Y20" s="108"/>
    </row>
    <row r="21" ht="45">
      <c r="A21" s="63" t="s">
        <v>50</v>
      </c>
      <c r="B21" s="66"/>
      <c r="C21" s="67" t="s">
        <v>35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65">
        <f t="shared" si="17"/>
        <v>0</v>
      </c>
      <c r="L21" s="65">
        <f t="shared" si="16"/>
        <v>0</v>
      </c>
      <c r="M21" s="65">
        <f t="shared" si="16"/>
        <v>0</v>
      </c>
      <c r="N21" s="65">
        <f t="shared" si="16"/>
        <v>0</v>
      </c>
      <c r="O21" s="65">
        <f t="shared" si="16"/>
        <v>0</v>
      </c>
      <c r="P21" s="65">
        <f t="shared" si="16"/>
        <v>0</v>
      </c>
      <c r="Q21" s="65">
        <f t="shared" si="16"/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  <c r="W21" s="77">
        <v>0</v>
      </c>
      <c r="X21" s="77">
        <v>0</v>
      </c>
      <c r="Y21" s="108"/>
    </row>
    <row r="22" ht="15">
      <c r="A22" s="63" t="s">
        <v>51</v>
      </c>
      <c r="B22" s="66"/>
      <c r="C22" s="68" t="s">
        <v>37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65">
        <f t="shared" si="17"/>
        <v>0</v>
      </c>
      <c r="L22" s="65">
        <f t="shared" si="16"/>
        <v>0</v>
      </c>
      <c r="M22" s="65">
        <f t="shared" si="16"/>
        <v>0</v>
      </c>
      <c r="N22" s="65">
        <f t="shared" si="16"/>
        <v>0</v>
      </c>
      <c r="O22" s="65">
        <f t="shared" si="16"/>
        <v>0</v>
      </c>
      <c r="P22" s="65">
        <f t="shared" si="16"/>
        <v>0</v>
      </c>
      <c r="Q22" s="65">
        <f t="shared" si="16"/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  <c r="W22" s="77">
        <v>0</v>
      </c>
      <c r="X22" s="77">
        <v>0</v>
      </c>
      <c r="Y22" s="108"/>
    </row>
    <row r="23" ht="45">
      <c r="A23" s="63" t="s">
        <v>52</v>
      </c>
      <c r="B23" s="66"/>
      <c r="C23" s="69" t="s">
        <v>39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65">
        <f t="shared" si="17"/>
        <v>0</v>
      </c>
      <c r="L23" s="65">
        <f t="shared" si="16"/>
        <v>0</v>
      </c>
      <c r="M23" s="65">
        <f t="shared" si="16"/>
        <v>0</v>
      </c>
      <c r="N23" s="65">
        <f t="shared" si="16"/>
        <v>0</v>
      </c>
      <c r="O23" s="65">
        <f t="shared" si="16"/>
        <v>0</v>
      </c>
      <c r="P23" s="65">
        <f t="shared" si="16"/>
        <v>0</v>
      </c>
      <c r="Q23" s="65">
        <f t="shared" si="16"/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  <c r="W23" s="77">
        <v>0</v>
      </c>
      <c r="X23" s="77">
        <v>0</v>
      </c>
      <c r="Y23" s="108"/>
    </row>
    <row r="24" ht="33" customHeight="1">
      <c r="A24" s="63" t="s">
        <v>53</v>
      </c>
      <c r="B24" s="70" t="s">
        <v>41</v>
      </c>
      <c r="C24" s="70"/>
      <c r="D24" s="77">
        <v>0</v>
      </c>
      <c r="E24" s="77">
        <v>0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65">
        <f t="shared" si="17"/>
        <v>0</v>
      </c>
      <c r="L24" s="65">
        <f t="shared" si="16"/>
        <v>0</v>
      </c>
      <c r="M24" s="65">
        <f t="shared" si="16"/>
        <v>0</v>
      </c>
      <c r="N24" s="65">
        <f t="shared" si="16"/>
        <v>0</v>
      </c>
      <c r="O24" s="65">
        <f t="shared" si="16"/>
        <v>0</v>
      </c>
      <c r="P24" s="65">
        <f t="shared" si="16"/>
        <v>0</v>
      </c>
      <c r="Q24" s="65">
        <f t="shared" si="16"/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  <c r="W24" s="77">
        <v>0</v>
      </c>
      <c r="X24" s="77">
        <v>0</v>
      </c>
      <c r="Y24" s="108"/>
    </row>
    <row r="25" ht="32.25" customHeight="1">
      <c r="A25" s="63" t="s">
        <v>54</v>
      </c>
      <c r="B25" s="64" t="s">
        <v>43</v>
      </c>
      <c r="C25" s="64"/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65">
        <f t="shared" si="17"/>
        <v>0</v>
      </c>
      <c r="L25" s="65">
        <f t="shared" si="17"/>
        <v>0</v>
      </c>
      <c r="M25" s="65">
        <f t="shared" si="17"/>
        <v>0</v>
      </c>
      <c r="N25" s="65">
        <f t="shared" si="17"/>
        <v>0</v>
      </c>
      <c r="O25" s="65">
        <f t="shared" si="17"/>
        <v>0</v>
      </c>
      <c r="P25" s="65">
        <f t="shared" si="17"/>
        <v>0</v>
      </c>
      <c r="Q25" s="65">
        <f t="shared" si="17"/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7">
        <v>0</v>
      </c>
      <c r="X25" s="77">
        <v>0</v>
      </c>
      <c r="Y25" s="108"/>
    </row>
    <row r="26" ht="32.25" customHeight="1">
      <c r="A26" s="63" t="s">
        <v>55</v>
      </c>
      <c r="B26" s="64" t="s">
        <v>45</v>
      </c>
      <c r="C26" s="64"/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77">
        <v>0</v>
      </c>
      <c r="J26" s="77">
        <v>0</v>
      </c>
      <c r="K26" s="65">
        <f t="shared" si="17"/>
        <v>0</v>
      </c>
      <c r="L26" s="65">
        <f t="shared" si="17"/>
        <v>0</v>
      </c>
      <c r="M26" s="65">
        <f t="shared" si="17"/>
        <v>0</v>
      </c>
      <c r="N26" s="65">
        <f t="shared" si="17"/>
        <v>0</v>
      </c>
      <c r="O26" s="65">
        <f t="shared" si="17"/>
        <v>0</v>
      </c>
      <c r="P26" s="65">
        <f t="shared" si="17"/>
        <v>0</v>
      </c>
      <c r="Q26" s="65">
        <f t="shared" si="17"/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  <c r="W26" s="77">
        <v>0</v>
      </c>
      <c r="X26" s="77">
        <v>0</v>
      </c>
      <c r="Y26" s="108"/>
    </row>
    <row r="27" s="57" customFormat="1" ht="71.25" customHeight="1">
      <c r="A27" s="58" t="s">
        <v>17</v>
      </c>
      <c r="B27" s="59" t="s">
        <v>87</v>
      </c>
      <c r="C27" s="59"/>
      <c r="D27" s="60">
        <v>435</v>
      </c>
      <c r="E27" s="60">
        <v>435</v>
      </c>
      <c r="F27" s="60">
        <v>435</v>
      </c>
      <c r="G27" s="60">
        <v>435</v>
      </c>
      <c r="H27" s="60">
        <v>435</v>
      </c>
      <c r="I27" s="60">
        <v>435</v>
      </c>
      <c r="J27" s="60">
        <v>2610</v>
      </c>
      <c r="K27" s="60">
        <f t="shared" si="17"/>
        <v>10</v>
      </c>
      <c r="L27" s="60">
        <f t="shared" si="17"/>
        <v>0</v>
      </c>
      <c r="M27" s="60">
        <f t="shared" si="17"/>
        <v>0</v>
      </c>
      <c r="N27" s="60">
        <f t="shared" si="17"/>
        <v>0</v>
      </c>
      <c r="O27" s="60">
        <f t="shared" si="17"/>
        <v>0</v>
      </c>
      <c r="P27" s="60">
        <f t="shared" si="17"/>
        <v>0</v>
      </c>
      <c r="Q27" s="60">
        <f t="shared" si="17"/>
        <v>10</v>
      </c>
      <c r="R27" s="115">
        <v>445</v>
      </c>
      <c r="S27" s="115">
        <v>435</v>
      </c>
      <c r="T27" s="115">
        <v>435</v>
      </c>
      <c r="U27" s="115">
        <v>435</v>
      </c>
      <c r="V27" s="115">
        <v>435</v>
      </c>
      <c r="W27" s="115">
        <v>435</v>
      </c>
      <c r="X27" s="115">
        <v>2620</v>
      </c>
      <c r="Y27" s="103" t="s">
        <v>85</v>
      </c>
    </row>
    <row r="28" ht="15">
      <c r="A28" s="63" t="s">
        <v>61</v>
      </c>
      <c r="B28" s="64" t="s">
        <v>31</v>
      </c>
      <c r="C28" s="64"/>
      <c r="D28" s="77">
        <v>435</v>
      </c>
      <c r="E28" s="77">
        <v>435</v>
      </c>
      <c r="F28" s="77">
        <v>435</v>
      </c>
      <c r="G28" s="77">
        <v>435</v>
      </c>
      <c r="H28" s="77">
        <v>435</v>
      </c>
      <c r="I28" s="77">
        <v>435</v>
      </c>
      <c r="J28" s="77">
        <v>2610</v>
      </c>
      <c r="K28" s="65">
        <f t="shared" si="17"/>
        <v>10</v>
      </c>
      <c r="L28" s="65">
        <f t="shared" si="17"/>
        <v>0</v>
      </c>
      <c r="M28" s="65">
        <f t="shared" si="17"/>
        <v>0</v>
      </c>
      <c r="N28" s="65">
        <f t="shared" si="17"/>
        <v>0</v>
      </c>
      <c r="O28" s="65">
        <f t="shared" si="17"/>
        <v>0</v>
      </c>
      <c r="P28" s="65">
        <f t="shared" si="17"/>
        <v>0</v>
      </c>
      <c r="Q28" s="65">
        <f t="shared" si="17"/>
        <v>10</v>
      </c>
      <c r="R28" s="116">
        <v>445</v>
      </c>
      <c r="S28" s="116">
        <v>435</v>
      </c>
      <c r="T28" s="116">
        <v>435</v>
      </c>
      <c r="U28" s="116">
        <v>435</v>
      </c>
      <c r="V28" s="116">
        <v>435</v>
      </c>
      <c r="W28" s="116">
        <v>435</v>
      </c>
      <c r="X28" s="116">
        <v>2620</v>
      </c>
      <c r="Y28" s="108"/>
    </row>
    <row r="29" ht="30">
      <c r="A29" s="63" t="s">
        <v>62</v>
      </c>
      <c r="B29" s="66"/>
      <c r="C29" s="67" t="s">
        <v>33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65">
        <f t="shared" si="17"/>
        <v>0</v>
      </c>
      <c r="L29" s="65">
        <f t="shared" si="17"/>
        <v>0</v>
      </c>
      <c r="M29" s="65">
        <f t="shared" si="17"/>
        <v>0</v>
      </c>
      <c r="N29" s="65">
        <f t="shared" si="17"/>
        <v>0</v>
      </c>
      <c r="O29" s="65">
        <f t="shared" si="17"/>
        <v>0</v>
      </c>
      <c r="P29" s="65">
        <f t="shared" si="17"/>
        <v>0</v>
      </c>
      <c r="Q29" s="65">
        <f t="shared" si="17"/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08"/>
    </row>
    <row r="30" ht="45">
      <c r="A30" s="63" t="s">
        <v>63</v>
      </c>
      <c r="B30" s="66"/>
      <c r="C30" s="67" t="s">
        <v>35</v>
      </c>
      <c r="D30" s="77">
        <v>0</v>
      </c>
      <c r="E30" s="77">
        <v>0</v>
      </c>
      <c r="F30" s="77">
        <v>0</v>
      </c>
      <c r="G30" s="77">
        <v>0</v>
      </c>
      <c r="H30" s="77">
        <v>0</v>
      </c>
      <c r="I30" s="77">
        <v>0</v>
      </c>
      <c r="J30" s="77">
        <v>0</v>
      </c>
      <c r="K30" s="65">
        <f t="shared" si="17"/>
        <v>0</v>
      </c>
      <c r="L30" s="65">
        <f t="shared" si="17"/>
        <v>0</v>
      </c>
      <c r="M30" s="65">
        <f t="shared" si="17"/>
        <v>0</v>
      </c>
      <c r="N30" s="65">
        <f t="shared" si="17"/>
        <v>0</v>
      </c>
      <c r="O30" s="65">
        <f t="shared" si="17"/>
        <v>0</v>
      </c>
      <c r="P30" s="65">
        <f t="shared" si="17"/>
        <v>0</v>
      </c>
      <c r="Q30" s="65">
        <f t="shared" si="17"/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08"/>
    </row>
    <row r="31" ht="15">
      <c r="A31" s="63" t="s">
        <v>64</v>
      </c>
      <c r="B31" s="66"/>
      <c r="C31" s="68" t="s">
        <v>37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65">
        <f t="shared" si="17"/>
        <v>0</v>
      </c>
      <c r="L31" s="65">
        <f t="shared" si="17"/>
        <v>0</v>
      </c>
      <c r="M31" s="65">
        <f t="shared" si="17"/>
        <v>0</v>
      </c>
      <c r="N31" s="65">
        <f t="shared" si="17"/>
        <v>0</v>
      </c>
      <c r="O31" s="65">
        <f t="shared" si="17"/>
        <v>0</v>
      </c>
      <c r="P31" s="65">
        <f t="shared" si="17"/>
        <v>0</v>
      </c>
      <c r="Q31" s="65">
        <f t="shared" si="17"/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08"/>
    </row>
    <row r="32" ht="45">
      <c r="A32" s="63" t="s">
        <v>65</v>
      </c>
      <c r="B32" s="66"/>
      <c r="C32" s="69" t="s">
        <v>39</v>
      </c>
      <c r="D32" s="77">
        <v>0</v>
      </c>
      <c r="E32" s="77">
        <v>0</v>
      </c>
      <c r="F32" s="77">
        <v>0</v>
      </c>
      <c r="G32" s="77">
        <v>0</v>
      </c>
      <c r="H32" s="77">
        <v>0</v>
      </c>
      <c r="I32" s="77">
        <v>0</v>
      </c>
      <c r="J32" s="77">
        <v>0</v>
      </c>
      <c r="K32" s="65">
        <f t="shared" si="17"/>
        <v>0</v>
      </c>
      <c r="L32" s="65">
        <f t="shared" si="17"/>
        <v>0</v>
      </c>
      <c r="M32" s="65">
        <f t="shared" si="17"/>
        <v>0</v>
      </c>
      <c r="N32" s="65">
        <f t="shared" si="17"/>
        <v>0</v>
      </c>
      <c r="O32" s="65">
        <f t="shared" si="17"/>
        <v>0</v>
      </c>
      <c r="P32" s="65">
        <f t="shared" si="17"/>
        <v>0</v>
      </c>
      <c r="Q32" s="65">
        <f t="shared" si="17"/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08"/>
    </row>
    <row r="33" ht="33" customHeight="1">
      <c r="A33" s="63" t="s">
        <v>66</v>
      </c>
      <c r="B33" s="70" t="s">
        <v>41</v>
      </c>
      <c r="C33" s="70"/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65">
        <f t="shared" si="17"/>
        <v>0</v>
      </c>
      <c r="L33" s="65">
        <f t="shared" si="17"/>
        <v>0</v>
      </c>
      <c r="M33" s="65">
        <f t="shared" si="17"/>
        <v>0</v>
      </c>
      <c r="N33" s="65">
        <f t="shared" si="17"/>
        <v>0</v>
      </c>
      <c r="O33" s="65">
        <f t="shared" si="17"/>
        <v>0</v>
      </c>
      <c r="P33" s="65">
        <f t="shared" si="17"/>
        <v>0</v>
      </c>
      <c r="Q33" s="65">
        <f t="shared" si="17"/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08"/>
    </row>
    <row r="34" ht="15">
      <c r="A34" s="63" t="s">
        <v>67</v>
      </c>
      <c r="B34" s="64" t="s">
        <v>43</v>
      </c>
      <c r="C34" s="64"/>
      <c r="D34" s="77">
        <v>0</v>
      </c>
      <c r="E34" s="77">
        <v>0</v>
      </c>
      <c r="F34" s="77">
        <v>0</v>
      </c>
      <c r="G34" s="77">
        <v>0</v>
      </c>
      <c r="H34" s="77">
        <v>0</v>
      </c>
      <c r="I34" s="77">
        <v>0</v>
      </c>
      <c r="J34" s="77">
        <v>0</v>
      </c>
      <c r="K34" s="65">
        <f t="shared" si="17"/>
        <v>0</v>
      </c>
      <c r="L34" s="65">
        <f t="shared" si="17"/>
        <v>0</v>
      </c>
      <c r="M34" s="65">
        <f t="shared" si="17"/>
        <v>0</v>
      </c>
      <c r="N34" s="65">
        <f t="shared" si="17"/>
        <v>0</v>
      </c>
      <c r="O34" s="65">
        <f t="shared" si="17"/>
        <v>0</v>
      </c>
      <c r="P34" s="65">
        <f t="shared" si="17"/>
        <v>0</v>
      </c>
      <c r="Q34" s="65">
        <f t="shared" si="17"/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08"/>
    </row>
    <row r="35" ht="15">
      <c r="A35" s="63" t="s">
        <v>88</v>
      </c>
      <c r="B35" s="64" t="s">
        <v>45</v>
      </c>
      <c r="C35" s="64"/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65">
        <f t="shared" si="17"/>
        <v>0</v>
      </c>
      <c r="L35" s="65">
        <f t="shared" si="17"/>
        <v>0</v>
      </c>
      <c r="M35" s="65">
        <f t="shared" si="17"/>
        <v>0</v>
      </c>
      <c r="N35" s="65">
        <f t="shared" si="17"/>
        <v>0</v>
      </c>
      <c r="O35" s="65">
        <f t="shared" si="17"/>
        <v>0</v>
      </c>
      <c r="P35" s="65">
        <f t="shared" si="17"/>
        <v>0</v>
      </c>
      <c r="Q35" s="65">
        <f t="shared" si="17"/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08"/>
    </row>
  </sheetData>
  <mergeCells count="31">
    <mergeCell ref="B1:J1"/>
    <mergeCell ref="A2:Z2"/>
    <mergeCell ref="A4:Z4"/>
    <mergeCell ref="A6:A7"/>
    <mergeCell ref="B6:C7"/>
    <mergeCell ref="D6:J6"/>
    <mergeCell ref="K6:Q6"/>
    <mergeCell ref="R6:X6"/>
    <mergeCell ref="Y6:Y7"/>
    <mergeCell ref="B8:C8"/>
    <mergeCell ref="D8:J8"/>
    <mergeCell ref="K8:Q8"/>
    <mergeCell ref="R8:X8"/>
    <mergeCell ref="B9:C9"/>
    <mergeCell ref="Y9:Y17"/>
    <mergeCell ref="B10:C10"/>
    <mergeCell ref="B15:C15"/>
    <mergeCell ref="B16:C16"/>
    <mergeCell ref="B17:C17"/>
    <mergeCell ref="B18:C18"/>
    <mergeCell ref="Y18:Y26"/>
    <mergeCell ref="B19:C19"/>
    <mergeCell ref="B24:C24"/>
    <mergeCell ref="B25:C25"/>
    <mergeCell ref="B26:C26"/>
    <mergeCell ref="B27:C27"/>
    <mergeCell ref="Y27:Y35"/>
    <mergeCell ref="B28:C28"/>
    <mergeCell ref="B33:C33"/>
    <mergeCell ref="B34:C34"/>
    <mergeCell ref="B35:C35"/>
  </mergeCells>
  <printOptions headings="0" gridLines="0"/>
  <pageMargins left="0.69999999999999996" right="0.69999999999999996" top="0.75" bottom="0.75" header="0.29999999999999999" footer="0.29999999999999999"/>
  <pageSetup paperSize="9" scale="100" firstPageNumber="214748364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80">
      <pane activePane="bottomRight" state="frozen" topLeftCell="D7" xSplit="3" ySplit="6"/>
      <selection activeCell="Y9" activeCellId="0" sqref="Y9:Y17"/>
    </sheetView>
  </sheetViews>
  <sheetFormatPr defaultColWidth="9.140625" defaultRowHeight="14.25"/>
  <cols>
    <col min="1" max="2" style="62" width="9.140625"/>
    <col bestFit="1" customWidth="1" min="3" max="3" style="62" width="73.42578125"/>
    <col customWidth="1" min="4" max="4" style="78" width="13.140625"/>
    <col bestFit="1" customWidth="1" min="5" max="9" style="78" width="11.140625"/>
    <col customWidth="1" min="10" max="10" style="78" width="14.7109375"/>
    <col customWidth="1" min="11" max="17" style="62" width="12"/>
    <col bestFit="1" customWidth="1" min="18" max="18" style="62" width="13.42578125"/>
    <col customWidth="1" min="19" max="24" style="62" width="13"/>
    <col customWidth="1" min="25" max="25" style="62" width="96.42578125"/>
    <col min="26" max="16384" style="62" width="9.140625"/>
  </cols>
  <sheetData>
    <row r="1" ht="17.25">
      <c r="B1" s="99"/>
      <c r="C1" s="100"/>
      <c r="D1" s="100"/>
      <c r="E1" s="100"/>
      <c r="F1" s="100"/>
      <c r="G1" s="100"/>
      <c r="H1" s="100"/>
      <c r="I1" s="100"/>
      <c r="J1" s="100"/>
    </row>
    <row r="2" s="101" customFormat="1" ht="26.25" customHeight="1">
      <c r="A2" s="102" t="s">
        <v>89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 s="101" customFormat="1" ht="18.7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</row>
    <row r="4" s="101" customFormat="1" ht="18.75">
      <c r="A4" s="99" t="s">
        <v>83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>
      <c r="R5" s="78"/>
    </row>
    <row r="6" ht="36" customHeight="1">
      <c r="A6" s="103" t="s">
        <v>2</v>
      </c>
      <c r="B6" s="104" t="s">
        <v>3</v>
      </c>
      <c r="C6" s="105"/>
      <c r="D6" s="106" t="s">
        <v>4</v>
      </c>
      <c r="E6" s="106"/>
      <c r="F6" s="106"/>
      <c r="G6" s="106"/>
      <c r="H6" s="106"/>
      <c r="I6" s="106"/>
      <c r="J6" s="106"/>
      <c r="K6" s="106" t="s">
        <v>28</v>
      </c>
      <c r="L6" s="106"/>
      <c r="M6" s="106"/>
      <c r="N6" s="106"/>
      <c r="O6" s="106"/>
      <c r="P6" s="106"/>
      <c r="Q6" s="106"/>
      <c r="R6" s="106" t="s">
        <v>5</v>
      </c>
      <c r="S6" s="106"/>
      <c r="T6" s="106"/>
      <c r="U6" s="106"/>
      <c r="V6" s="106"/>
      <c r="W6" s="106"/>
      <c r="X6" s="106"/>
      <c r="Y6" s="107" t="s">
        <v>7</v>
      </c>
    </row>
    <row r="7" ht="33" customHeight="1">
      <c r="A7" s="108"/>
      <c r="B7" s="109"/>
      <c r="C7" s="110"/>
      <c r="D7" s="103">
        <v>2025</v>
      </c>
      <c r="E7" s="103">
        <v>2026</v>
      </c>
      <c r="F7" s="103">
        <v>2027</v>
      </c>
      <c r="G7" s="103">
        <v>2028</v>
      </c>
      <c r="H7" s="103">
        <v>2029</v>
      </c>
      <c r="I7" s="103">
        <v>2030</v>
      </c>
      <c r="J7" s="103" t="s">
        <v>21</v>
      </c>
      <c r="K7" s="103">
        <v>2025</v>
      </c>
      <c r="L7" s="103">
        <v>2026</v>
      </c>
      <c r="M7" s="103">
        <v>2027</v>
      </c>
      <c r="N7" s="103">
        <v>2028</v>
      </c>
      <c r="O7" s="103">
        <v>2029</v>
      </c>
      <c r="P7" s="103">
        <v>2030</v>
      </c>
      <c r="Q7" s="103" t="s">
        <v>21</v>
      </c>
      <c r="R7" s="103">
        <v>2025</v>
      </c>
      <c r="S7" s="103">
        <v>2026</v>
      </c>
      <c r="T7" s="103">
        <v>2027</v>
      </c>
      <c r="U7" s="103">
        <v>2028</v>
      </c>
      <c r="V7" s="103">
        <v>2029</v>
      </c>
      <c r="W7" s="103">
        <v>2030</v>
      </c>
      <c r="X7" s="103" t="s">
        <v>21</v>
      </c>
      <c r="Y7" s="111"/>
    </row>
    <row r="8" ht="15">
      <c r="A8" s="103">
        <v>1</v>
      </c>
      <c r="B8" s="103">
        <v>2</v>
      </c>
      <c r="C8" s="64"/>
      <c r="D8" s="112">
        <v>3</v>
      </c>
      <c r="E8" s="113"/>
      <c r="F8" s="113"/>
      <c r="G8" s="113"/>
      <c r="H8" s="113"/>
      <c r="I8" s="113"/>
      <c r="J8" s="114"/>
      <c r="K8" s="112">
        <v>4</v>
      </c>
      <c r="L8" s="113"/>
      <c r="M8" s="113"/>
      <c r="N8" s="113"/>
      <c r="O8" s="113"/>
      <c r="P8" s="113"/>
      <c r="Q8" s="114"/>
      <c r="R8" s="112">
        <v>5</v>
      </c>
      <c r="S8" s="113"/>
      <c r="T8" s="113"/>
      <c r="U8" s="113"/>
      <c r="V8" s="113"/>
      <c r="W8" s="113"/>
      <c r="X8" s="114"/>
      <c r="Y8" s="103">
        <v>6</v>
      </c>
    </row>
    <row r="9" s="57" customFormat="1" ht="80.25" customHeight="1">
      <c r="A9" s="76">
        <v>1</v>
      </c>
      <c r="B9" s="59" t="s">
        <v>90</v>
      </c>
      <c r="C9" s="59"/>
      <c r="D9" s="60">
        <v>1113869.3999999999</v>
      </c>
      <c r="E9" s="60">
        <v>978887.09999999998</v>
      </c>
      <c r="F9" s="60">
        <v>973746.5</v>
      </c>
      <c r="G9" s="60">
        <v>973746.5</v>
      </c>
      <c r="H9" s="60">
        <v>973746.5</v>
      </c>
      <c r="I9" s="60">
        <v>973746.5</v>
      </c>
      <c r="J9" s="60">
        <v>5987742.5</v>
      </c>
      <c r="K9" s="60">
        <f>R9-D9</f>
        <v>-10</v>
      </c>
      <c r="L9" s="60">
        <f t="shared" ref="L9:Q24" si="18">S9-E9</f>
        <v>0</v>
      </c>
      <c r="M9" s="60">
        <f t="shared" si="18"/>
        <v>0</v>
      </c>
      <c r="N9" s="60">
        <f t="shared" si="18"/>
        <v>0</v>
      </c>
      <c r="O9" s="60">
        <f t="shared" si="18"/>
        <v>0</v>
      </c>
      <c r="P9" s="60">
        <f t="shared" si="18"/>
        <v>0</v>
      </c>
      <c r="Q9" s="60">
        <f t="shared" si="18"/>
        <v>-10.000000000931323</v>
      </c>
      <c r="R9" s="60">
        <v>1113859.3999999999</v>
      </c>
      <c r="S9" s="60">
        <v>978887.09999999998</v>
      </c>
      <c r="T9" s="60">
        <v>973746.5</v>
      </c>
      <c r="U9" s="60">
        <v>973746.5</v>
      </c>
      <c r="V9" s="60">
        <v>973746.5</v>
      </c>
      <c r="W9" s="60">
        <v>973746.5</v>
      </c>
      <c r="X9" s="60">
        <v>5987732.4999999991</v>
      </c>
      <c r="Y9" s="103" t="s">
        <v>58</v>
      </c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</row>
    <row r="10" ht="15">
      <c r="A10" s="63" t="s">
        <v>30</v>
      </c>
      <c r="B10" s="64" t="s">
        <v>31</v>
      </c>
      <c r="C10" s="64"/>
      <c r="D10" s="65">
        <v>1113869.3999999999</v>
      </c>
      <c r="E10" s="65">
        <v>978887.09999999998</v>
      </c>
      <c r="F10" s="65">
        <v>973746.5</v>
      </c>
      <c r="G10" s="65">
        <v>973746.5</v>
      </c>
      <c r="H10" s="65">
        <v>973746.5</v>
      </c>
      <c r="I10" s="65">
        <v>973746.5</v>
      </c>
      <c r="J10" s="65">
        <v>5987742.5</v>
      </c>
      <c r="K10" s="65">
        <f t="shared" ref="K10:Q44" si="19">R10-D10</f>
        <v>-10</v>
      </c>
      <c r="L10" s="65">
        <f t="shared" si="18"/>
        <v>0</v>
      </c>
      <c r="M10" s="65">
        <f t="shared" si="18"/>
        <v>0</v>
      </c>
      <c r="N10" s="65">
        <f t="shared" si="18"/>
        <v>0</v>
      </c>
      <c r="O10" s="65">
        <f t="shared" si="18"/>
        <v>0</v>
      </c>
      <c r="P10" s="65">
        <f t="shared" si="18"/>
        <v>0</v>
      </c>
      <c r="Q10" s="65">
        <f t="shared" si="18"/>
        <v>-10.000000000931323</v>
      </c>
      <c r="R10" s="77">
        <v>1113859.3999999999</v>
      </c>
      <c r="S10" s="77">
        <v>978887.09999999998</v>
      </c>
      <c r="T10" s="77">
        <v>973746.5</v>
      </c>
      <c r="U10" s="77">
        <v>973746.5</v>
      </c>
      <c r="V10" s="77">
        <v>973746.5</v>
      </c>
      <c r="W10" s="77">
        <v>973746.5</v>
      </c>
      <c r="X10" s="77">
        <v>5987732.4999999991</v>
      </c>
      <c r="Y10" s="108"/>
      <c r="Z10" s="78"/>
      <c r="AA10" s="78"/>
      <c r="AB10" s="78"/>
      <c r="AC10" s="78"/>
      <c r="AD10" s="78"/>
      <c r="AE10" s="78"/>
    </row>
    <row r="11" ht="30">
      <c r="A11" s="63" t="s">
        <v>32</v>
      </c>
      <c r="B11" s="66"/>
      <c r="C11" s="67" t="s">
        <v>33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f t="shared" si="19"/>
        <v>0</v>
      </c>
      <c r="L11" s="65">
        <f t="shared" si="18"/>
        <v>0</v>
      </c>
      <c r="M11" s="65">
        <f t="shared" si="18"/>
        <v>0</v>
      </c>
      <c r="N11" s="65">
        <f t="shared" si="18"/>
        <v>0</v>
      </c>
      <c r="O11" s="65">
        <f t="shared" si="18"/>
        <v>0</v>
      </c>
      <c r="P11" s="65">
        <f t="shared" si="18"/>
        <v>0</v>
      </c>
      <c r="Q11" s="65">
        <f t="shared" si="18"/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  <c r="W11" s="77">
        <v>0</v>
      </c>
      <c r="X11" s="77">
        <v>0</v>
      </c>
      <c r="Y11" s="108"/>
      <c r="Z11" s="78"/>
      <c r="AA11" s="78"/>
      <c r="AB11" s="78"/>
      <c r="AC11" s="78"/>
      <c r="AD11" s="78"/>
      <c r="AE11" s="78"/>
    </row>
    <row r="12" ht="45">
      <c r="A12" s="63" t="s">
        <v>34</v>
      </c>
      <c r="B12" s="66"/>
      <c r="C12" s="67" t="s">
        <v>35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f t="shared" si="19"/>
        <v>0</v>
      </c>
      <c r="L12" s="65">
        <f t="shared" si="18"/>
        <v>0</v>
      </c>
      <c r="M12" s="65">
        <f t="shared" si="18"/>
        <v>0</v>
      </c>
      <c r="N12" s="65">
        <f t="shared" si="18"/>
        <v>0</v>
      </c>
      <c r="O12" s="65">
        <f t="shared" si="18"/>
        <v>0</v>
      </c>
      <c r="P12" s="65">
        <f t="shared" si="18"/>
        <v>0</v>
      </c>
      <c r="Q12" s="65">
        <f t="shared" si="18"/>
        <v>0</v>
      </c>
      <c r="R12" s="77">
        <v>0</v>
      </c>
      <c r="S12" s="77">
        <v>0</v>
      </c>
      <c r="T12" s="77">
        <v>0</v>
      </c>
      <c r="U12" s="77">
        <v>0</v>
      </c>
      <c r="V12" s="77">
        <v>0</v>
      </c>
      <c r="W12" s="77">
        <v>0</v>
      </c>
      <c r="X12" s="77">
        <v>0</v>
      </c>
      <c r="Y12" s="108"/>
      <c r="Z12" s="78"/>
      <c r="AA12" s="78"/>
      <c r="AB12" s="78"/>
      <c r="AC12" s="78"/>
      <c r="AD12" s="78"/>
      <c r="AE12" s="78"/>
    </row>
    <row r="13" ht="35.25" customHeight="1">
      <c r="A13" s="63" t="s">
        <v>36</v>
      </c>
      <c r="B13" s="66"/>
      <c r="C13" s="68" t="s">
        <v>37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f t="shared" si="19"/>
        <v>0</v>
      </c>
      <c r="L13" s="65">
        <f t="shared" si="18"/>
        <v>0</v>
      </c>
      <c r="M13" s="65">
        <f t="shared" si="18"/>
        <v>0</v>
      </c>
      <c r="N13" s="65">
        <f t="shared" si="18"/>
        <v>0</v>
      </c>
      <c r="O13" s="65">
        <f t="shared" si="18"/>
        <v>0</v>
      </c>
      <c r="P13" s="65">
        <f t="shared" si="18"/>
        <v>0</v>
      </c>
      <c r="Q13" s="65">
        <f t="shared" si="18"/>
        <v>0</v>
      </c>
      <c r="R13" s="77">
        <v>0</v>
      </c>
      <c r="S13" s="77">
        <v>0</v>
      </c>
      <c r="T13" s="77">
        <v>0</v>
      </c>
      <c r="U13" s="77">
        <v>0</v>
      </c>
      <c r="V13" s="77">
        <v>0</v>
      </c>
      <c r="W13" s="77">
        <v>0</v>
      </c>
      <c r="X13" s="77">
        <v>0</v>
      </c>
      <c r="Y13" s="108"/>
      <c r="Z13" s="78"/>
      <c r="AA13" s="78"/>
      <c r="AB13" s="78"/>
      <c r="AC13" s="78"/>
      <c r="AD13" s="78"/>
      <c r="AE13" s="78"/>
    </row>
    <row r="14" ht="45">
      <c r="A14" s="63" t="s">
        <v>38</v>
      </c>
      <c r="B14" s="66"/>
      <c r="C14" s="69" t="s">
        <v>39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f t="shared" si="19"/>
        <v>0</v>
      </c>
      <c r="L14" s="65">
        <f t="shared" si="18"/>
        <v>0</v>
      </c>
      <c r="M14" s="65">
        <f t="shared" si="18"/>
        <v>0</v>
      </c>
      <c r="N14" s="65">
        <f t="shared" si="18"/>
        <v>0</v>
      </c>
      <c r="O14" s="65">
        <f t="shared" si="18"/>
        <v>0</v>
      </c>
      <c r="P14" s="65">
        <f t="shared" si="18"/>
        <v>0</v>
      </c>
      <c r="Q14" s="65">
        <f t="shared" si="18"/>
        <v>0</v>
      </c>
      <c r="R14" s="77">
        <v>0</v>
      </c>
      <c r="S14" s="77">
        <v>0</v>
      </c>
      <c r="T14" s="77">
        <v>0</v>
      </c>
      <c r="U14" s="77">
        <v>0</v>
      </c>
      <c r="V14" s="77">
        <v>0</v>
      </c>
      <c r="W14" s="77">
        <v>0</v>
      </c>
      <c r="X14" s="77">
        <v>0</v>
      </c>
      <c r="Y14" s="108"/>
      <c r="Z14" s="78"/>
      <c r="AA14" s="78"/>
      <c r="AB14" s="78"/>
      <c r="AC14" s="78"/>
      <c r="AD14" s="78"/>
      <c r="AE14" s="78"/>
    </row>
    <row r="15" ht="58.5" customHeight="1">
      <c r="A15" s="63" t="s">
        <v>40</v>
      </c>
      <c r="B15" s="70" t="s">
        <v>41</v>
      </c>
      <c r="C15" s="70"/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f t="shared" si="19"/>
        <v>0</v>
      </c>
      <c r="L15" s="65">
        <f t="shared" si="18"/>
        <v>0</v>
      </c>
      <c r="M15" s="65">
        <f t="shared" si="18"/>
        <v>0</v>
      </c>
      <c r="N15" s="65">
        <f t="shared" si="18"/>
        <v>0</v>
      </c>
      <c r="O15" s="65">
        <f t="shared" si="18"/>
        <v>0</v>
      </c>
      <c r="P15" s="65">
        <f t="shared" si="18"/>
        <v>0</v>
      </c>
      <c r="Q15" s="65">
        <f t="shared" si="18"/>
        <v>0</v>
      </c>
      <c r="R15" s="77">
        <v>0</v>
      </c>
      <c r="S15" s="77">
        <v>0</v>
      </c>
      <c r="T15" s="77">
        <v>0</v>
      </c>
      <c r="U15" s="77">
        <v>0</v>
      </c>
      <c r="V15" s="77">
        <v>0</v>
      </c>
      <c r="W15" s="77">
        <v>0</v>
      </c>
      <c r="X15" s="77">
        <v>0</v>
      </c>
      <c r="Y15" s="108"/>
      <c r="Z15" s="78"/>
      <c r="AA15" s="78"/>
      <c r="AB15" s="78"/>
      <c r="AC15" s="78"/>
      <c r="AD15" s="78"/>
      <c r="AE15" s="78"/>
    </row>
    <row r="16" ht="37.5" customHeight="1">
      <c r="A16" s="63" t="s">
        <v>42</v>
      </c>
      <c r="B16" s="64" t="s">
        <v>43</v>
      </c>
      <c r="C16" s="64"/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f t="shared" si="19"/>
        <v>0</v>
      </c>
      <c r="L16" s="65">
        <f t="shared" si="18"/>
        <v>0</v>
      </c>
      <c r="M16" s="65">
        <f t="shared" si="18"/>
        <v>0</v>
      </c>
      <c r="N16" s="65">
        <f t="shared" si="18"/>
        <v>0</v>
      </c>
      <c r="O16" s="65">
        <f t="shared" si="18"/>
        <v>0</v>
      </c>
      <c r="P16" s="65">
        <f t="shared" si="18"/>
        <v>0</v>
      </c>
      <c r="Q16" s="65">
        <f t="shared" si="18"/>
        <v>0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108"/>
      <c r="Z16" s="78"/>
      <c r="AA16" s="78"/>
      <c r="AB16" s="78"/>
      <c r="AC16" s="78"/>
      <c r="AD16" s="78"/>
      <c r="AE16" s="78"/>
    </row>
    <row r="17" ht="48.75" customHeight="1">
      <c r="A17" s="63" t="s">
        <v>44</v>
      </c>
      <c r="B17" s="64" t="s">
        <v>45</v>
      </c>
      <c r="C17" s="64"/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f t="shared" si="19"/>
        <v>0</v>
      </c>
      <c r="L17" s="65">
        <f t="shared" si="18"/>
        <v>0</v>
      </c>
      <c r="M17" s="65">
        <f t="shared" si="18"/>
        <v>0</v>
      </c>
      <c r="N17" s="65">
        <f t="shared" si="18"/>
        <v>0</v>
      </c>
      <c r="O17" s="65">
        <f t="shared" si="18"/>
        <v>0</v>
      </c>
      <c r="P17" s="65">
        <f t="shared" si="18"/>
        <v>0</v>
      </c>
      <c r="Q17" s="65">
        <f t="shared" si="18"/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  <c r="W17" s="77">
        <v>0</v>
      </c>
      <c r="X17" s="77">
        <v>0</v>
      </c>
      <c r="Y17" s="108"/>
      <c r="Z17" s="78"/>
      <c r="AA17" s="78"/>
      <c r="AB17" s="78"/>
      <c r="AC17" s="78"/>
      <c r="AD17" s="78"/>
      <c r="AE17" s="78"/>
    </row>
    <row r="18" s="57" customFormat="1" ht="26.25" customHeight="1">
      <c r="A18" s="58" t="s">
        <v>13</v>
      </c>
      <c r="B18" s="59" t="s">
        <v>46</v>
      </c>
      <c r="C18" s="59"/>
      <c r="D18" s="60">
        <v>1108865.5999999999</v>
      </c>
      <c r="E18" s="60">
        <v>978887.09999999998</v>
      </c>
      <c r="F18" s="60">
        <v>973746.5</v>
      </c>
      <c r="G18" s="60">
        <v>973746.5</v>
      </c>
      <c r="H18" s="60">
        <v>973746.5</v>
      </c>
      <c r="I18" s="60">
        <v>973746.5</v>
      </c>
      <c r="J18" s="60">
        <v>5982738.7000000002</v>
      </c>
      <c r="K18" s="60">
        <f t="shared" si="19"/>
        <v>-10</v>
      </c>
      <c r="L18" s="60">
        <f t="shared" si="18"/>
        <v>0</v>
      </c>
      <c r="M18" s="60">
        <f t="shared" si="18"/>
        <v>0</v>
      </c>
      <c r="N18" s="60">
        <f t="shared" si="18"/>
        <v>0</v>
      </c>
      <c r="O18" s="60">
        <f t="shared" si="18"/>
        <v>0</v>
      </c>
      <c r="P18" s="60">
        <f t="shared" si="18"/>
        <v>0</v>
      </c>
      <c r="Q18" s="60">
        <f t="shared" si="18"/>
        <v>-10.000000000931323</v>
      </c>
      <c r="R18" s="60">
        <v>1108855.5999999999</v>
      </c>
      <c r="S18" s="60">
        <v>978887.09999999998</v>
      </c>
      <c r="T18" s="60">
        <v>973746.5</v>
      </c>
      <c r="U18" s="60">
        <v>973746.5</v>
      </c>
      <c r="V18" s="60">
        <v>973746.5</v>
      </c>
      <c r="W18" s="60">
        <v>973746.5</v>
      </c>
      <c r="X18" s="60">
        <v>5982728.6999999993</v>
      </c>
      <c r="Y18" s="103" t="s">
        <v>58</v>
      </c>
      <c r="Z18" s="61"/>
      <c r="AA18" s="61"/>
    </row>
    <row r="19" ht="27.75" customHeight="1">
      <c r="A19" s="63" t="s">
        <v>48</v>
      </c>
      <c r="B19" s="64" t="s">
        <v>31</v>
      </c>
      <c r="C19" s="64"/>
      <c r="D19" s="65">
        <v>1108865.5999999999</v>
      </c>
      <c r="E19" s="65">
        <v>978887.09999999998</v>
      </c>
      <c r="F19" s="65">
        <v>973746.5</v>
      </c>
      <c r="G19" s="65">
        <v>973746.5</v>
      </c>
      <c r="H19" s="65">
        <v>973746.5</v>
      </c>
      <c r="I19" s="65">
        <v>973746.5</v>
      </c>
      <c r="J19" s="65">
        <v>5982738.7000000002</v>
      </c>
      <c r="K19" s="65">
        <f t="shared" si="19"/>
        <v>-10</v>
      </c>
      <c r="L19" s="65">
        <f t="shared" si="18"/>
        <v>0</v>
      </c>
      <c r="M19" s="65">
        <f t="shared" si="18"/>
        <v>0</v>
      </c>
      <c r="N19" s="65">
        <f t="shared" si="18"/>
        <v>0</v>
      </c>
      <c r="O19" s="65">
        <f t="shared" si="18"/>
        <v>0</v>
      </c>
      <c r="P19" s="65">
        <f t="shared" si="18"/>
        <v>0</v>
      </c>
      <c r="Q19" s="65">
        <f t="shared" si="18"/>
        <v>-10.000000000931323</v>
      </c>
      <c r="R19" s="77">
        <v>1108855.5999999999</v>
      </c>
      <c r="S19" s="77">
        <v>978887.09999999998</v>
      </c>
      <c r="T19" s="77">
        <v>973746.5</v>
      </c>
      <c r="U19" s="77">
        <v>973746.5</v>
      </c>
      <c r="V19" s="77">
        <v>973746.5</v>
      </c>
      <c r="W19" s="77">
        <v>973746.5</v>
      </c>
      <c r="X19" s="77">
        <v>5982728.6999999993</v>
      </c>
      <c r="Y19" s="108"/>
    </row>
    <row r="20" ht="30">
      <c r="A20" s="63" t="s">
        <v>49</v>
      </c>
      <c r="B20" s="66"/>
      <c r="C20" s="67" t="s">
        <v>33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f t="shared" si="19"/>
        <v>0</v>
      </c>
      <c r="L20" s="65">
        <f t="shared" si="18"/>
        <v>0</v>
      </c>
      <c r="M20" s="65">
        <f t="shared" si="18"/>
        <v>0</v>
      </c>
      <c r="N20" s="65">
        <f t="shared" si="18"/>
        <v>0</v>
      </c>
      <c r="O20" s="65">
        <f t="shared" si="18"/>
        <v>0</v>
      </c>
      <c r="P20" s="65">
        <f t="shared" si="18"/>
        <v>0</v>
      </c>
      <c r="Q20" s="65">
        <f t="shared" si="18"/>
        <v>0</v>
      </c>
      <c r="R20" s="77">
        <v>0</v>
      </c>
      <c r="S20" s="77">
        <v>0</v>
      </c>
      <c r="T20" s="77">
        <v>0</v>
      </c>
      <c r="U20" s="77">
        <v>0</v>
      </c>
      <c r="V20" s="77">
        <v>0</v>
      </c>
      <c r="W20" s="77">
        <v>0</v>
      </c>
      <c r="X20" s="77">
        <v>0</v>
      </c>
      <c r="Y20" s="108"/>
    </row>
    <row r="21" ht="45">
      <c r="A21" s="63" t="s">
        <v>50</v>
      </c>
      <c r="B21" s="66"/>
      <c r="C21" s="67" t="s">
        <v>35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f t="shared" si="19"/>
        <v>0</v>
      </c>
      <c r="L21" s="65">
        <f t="shared" si="18"/>
        <v>0</v>
      </c>
      <c r="M21" s="65">
        <f t="shared" si="18"/>
        <v>0</v>
      </c>
      <c r="N21" s="65">
        <f t="shared" si="18"/>
        <v>0</v>
      </c>
      <c r="O21" s="65">
        <f t="shared" si="18"/>
        <v>0</v>
      </c>
      <c r="P21" s="65">
        <f t="shared" si="18"/>
        <v>0</v>
      </c>
      <c r="Q21" s="65">
        <f t="shared" si="18"/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  <c r="W21" s="77">
        <v>0</v>
      </c>
      <c r="X21" s="77">
        <v>0</v>
      </c>
      <c r="Y21" s="108"/>
    </row>
    <row r="22" ht="15">
      <c r="A22" s="63" t="s">
        <v>51</v>
      </c>
      <c r="B22" s="66"/>
      <c r="C22" s="68" t="s">
        <v>37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f t="shared" si="19"/>
        <v>0</v>
      </c>
      <c r="L22" s="65">
        <f t="shared" si="18"/>
        <v>0</v>
      </c>
      <c r="M22" s="65">
        <f t="shared" si="18"/>
        <v>0</v>
      </c>
      <c r="N22" s="65">
        <f t="shared" si="18"/>
        <v>0</v>
      </c>
      <c r="O22" s="65">
        <f t="shared" si="18"/>
        <v>0</v>
      </c>
      <c r="P22" s="65">
        <f t="shared" si="18"/>
        <v>0</v>
      </c>
      <c r="Q22" s="65">
        <f t="shared" si="18"/>
        <v>0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  <c r="W22" s="77">
        <v>0</v>
      </c>
      <c r="X22" s="77">
        <v>0</v>
      </c>
      <c r="Y22" s="108"/>
    </row>
    <row r="23" ht="45">
      <c r="A23" s="63" t="s">
        <v>52</v>
      </c>
      <c r="B23" s="66"/>
      <c r="C23" s="69" t="s">
        <v>39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f t="shared" si="19"/>
        <v>0</v>
      </c>
      <c r="L23" s="65">
        <f t="shared" si="18"/>
        <v>0</v>
      </c>
      <c r="M23" s="65">
        <f t="shared" si="18"/>
        <v>0</v>
      </c>
      <c r="N23" s="65">
        <f t="shared" si="18"/>
        <v>0</v>
      </c>
      <c r="O23" s="65">
        <f t="shared" si="18"/>
        <v>0</v>
      </c>
      <c r="P23" s="65">
        <f t="shared" si="18"/>
        <v>0</v>
      </c>
      <c r="Q23" s="65">
        <f t="shared" si="18"/>
        <v>0</v>
      </c>
      <c r="R23" s="77">
        <v>0</v>
      </c>
      <c r="S23" s="77">
        <v>0</v>
      </c>
      <c r="T23" s="77">
        <v>0</v>
      </c>
      <c r="U23" s="77">
        <v>0</v>
      </c>
      <c r="V23" s="77">
        <v>0</v>
      </c>
      <c r="W23" s="77">
        <v>0</v>
      </c>
      <c r="X23" s="77">
        <v>0</v>
      </c>
      <c r="Y23" s="108"/>
    </row>
    <row r="24" ht="33" customHeight="1">
      <c r="A24" s="63" t="s">
        <v>53</v>
      </c>
      <c r="B24" s="70" t="s">
        <v>41</v>
      </c>
      <c r="C24" s="70"/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f t="shared" si="19"/>
        <v>0</v>
      </c>
      <c r="L24" s="65">
        <f t="shared" si="18"/>
        <v>0</v>
      </c>
      <c r="M24" s="65">
        <f t="shared" si="18"/>
        <v>0</v>
      </c>
      <c r="N24" s="65">
        <f t="shared" si="18"/>
        <v>0</v>
      </c>
      <c r="O24" s="65">
        <f t="shared" si="18"/>
        <v>0</v>
      </c>
      <c r="P24" s="65">
        <f t="shared" si="18"/>
        <v>0</v>
      </c>
      <c r="Q24" s="65">
        <f t="shared" si="18"/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  <c r="W24" s="77">
        <v>0</v>
      </c>
      <c r="X24" s="77">
        <v>0</v>
      </c>
      <c r="Y24" s="108"/>
    </row>
    <row r="25" ht="32.25" customHeight="1">
      <c r="A25" s="63" t="s">
        <v>54</v>
      </c>
      <c r="B25" s="64" t="s">
        <v>43</v>
      </c>
      <c r="C25" s="64"/>
      <c r="D25" s="65">
        <v>0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f t="shared" si="19"/>
        <v>0</v>
      </c>
      <c r="L25" s="65">
        <f t="shared" si="19"/>
        <v>0</v>
      </c>
      <c r="M25" s="65">
        <f t="shared" si="19"/>
        <v>0</v>
      </c>
      <c r="N25" s="65">
        <f t="shared" si="19"/>
        <v>0</v>
      </c>
      <c r="O25" s="65">
        <f t="shared" si="19"/>
        <v>0</v>
      </c>
      <c r="P25" s="65">
        <f t="shared" si="19"/>
        <v>0</v>
      </c>
      <c r="Q25" s="65">
        <f t="shared" si="19"/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7">
        <v>0</v>
      </c>
      <c r="X25" s="77">
        <v>0</v>
      </c>
      <c r="Y25" s="108"/>
    </row>
    <row r="26" ht="32.25" customHeight="1">
      <c r="A26" s="63" t="s">
        <v>55</v>
      </c>
      <c r="B26" s="64" t="s">
        <v>45</v>
      </c>
      <c r="C26" s="64"/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f t="shared" si="19"/>
        <v>0</v>
      </c>
      <c r="L26" s="65">
        <f t="shared" si="19"/>
        <v>0</v>
      </c>
      <c r="M26" s="65">
        <f t="shared" si="19"/>
        <v>0</v>
      </c>
      <c r="N26" s="65">
        <f t="shared" si="19"/>
        <v>0</v>
      </c>
      <c r="O26" s="65">
        <f t="shared" si="19"/>
        <v>0</v>
      </c>
      <c r="P26" s="65">
        <f t="shared" si="19"/>
        <v>0</v>
      </c>
      <c r="Q26" s="65">
        <f t="shared" si="19"/>
        <v>0</v>
      </c>
      <c r="R26" s="77">
        <v>0</v>
      </c>
      <c r="S26" s="77">
        <v>0</v>
      </c>
      <c r="T26" s="77">
        <v>0</v>
      </c>
      <c r="U26" s="77">
        <v>0</v>
      </c>
      <c r="V26" s="77">
        <v>0</v>
      </c>
      <c r="W26" s="77">
        <v>0</v>
      </c>
      <c r="X26" s="77">
        <v>0</v>
      </c>
      <c r="Y26" s="108"/>
    </row>
    <row r="27" s="57" customFormat="1" ht="71.25" customHeight="1">
      <c r="A27" s="58" t="s">
        <v>17</v>
      </c>
      <c r="B27" s="59" t="s">
        <v>91</v>
      </c>
      <c r="C27" s="59"/>
      <c r="D27" s="60">
        <v>649149.09999999998</v>
      </c>
      <c r="E27" s="60">
        <v>635937</v>
      </c>
      <c r="F27" s="60">
        <v>635937</v>
      </c>
      <c r="G27" s="60">
        <v>635937</v>
      </c>
      <c r="H27" s="60">
        <v>635937</v>
      </c>
      <c r="I27" s="60">
        <v>635937</v>
      </c>
      <c r="J27" s="60">
        <v>3828834.1000000001</v>
      </c>
      <c r="K27" s="60">
        <f t="shared" si="19"/>
        <v>3127.9000000000233</v>
      </c>
      <c r="L27" s="60">
        <f t="shared" si="19"/>
        <v>0</v>
      </c>
      <c r="M27" s="60">
        <f t="shared" si="19"/>
        <v>0</v>
      </c>
      <c r="N27" s="60">
        <f t="shared" si="19"/>
        <v>0</v>
      </c>
      <c r="O27" s="60">
        <f t="shared" si="19"/>
        <v>0</v>
      </c>
      <c r="P27" s="60">
        <f t="shared" si="19"/>
        <v>0</v>
      </c>
      <c r="Q27" s="60">
        <f t="shared" si="19"/>
        <v>3127.8999999999069</v>
      </c>
      <c r="R27" s="115">
        <v>652277</v>
      </c>
      <c r="S27" s="115">
        <v>635937</v>
      </c>
      <c r="T27" s="115">
        <v>635937</v>
      </c>
      <c r="U27" s="115">
        <v>635937</v>
      </c>
      <c r="V27" s="115">
        <v>635937</v>
      </c>
      <c r="W27" s="115">
        <v>635937</v>
      </c>
      <c r="X27" s="115">
        <v>3831962</v>
      </c>
      <c r="Y27" s="103" t="s">
        <v>92</v>
      </c>
    </row>
    <row r="28" ht="15">
      <c r="A28" s="63" t="s">
        <v>61</v>
      </c>
      <c r="B28" s="64" t="s">
        <v>31</v>
      </c>
      <c r="C28" s="64"/>
      <c r="D28" s="65">
        <v>649149.09999999998</v>
      </c>
      <c r="E28" s="65">
        <v>635937</v>
      </c>
      <c r="F28" s="65">
        <v>635937</v>
      </c>
      <c r="G28" s="65">
        <v>635937</v>
      </c>
      <c r="H28" s="65">
        <v>635937</v>
      </c>
      <c r="I28" s="65">
        <v>635937</v>
      </c>
      <c r="J28" s="65">
        <v>3828834.1000000001</v>
      </c>
      <c r="K28" s="65">
        <f t="shared" si="19"/>
        <v>3127.9000000000233</v>
      </c>
      <c r="L28" s="65">
        <f t="shared" si="19"/>
        <v>0</v>
      </c>
      <c r="M28" s="65">
        <f t="shared" si="19"/>
        <v>0</v>
      </c>
      <c r="N28" s="65">
        <f t="shared" si="19"/>
        <v>0</v>
      </c>
      <c r="O28" s="65">
        <f t="shared" si="19"/>
        <v>0</v>
      </c>
      <c r="P28" s="65">
        <f t="shared" si="19"/>
        <v>0</v>
      </c>
      <c r="Q28" s="65">
        <f t="shared" si="19"/>
        <v>3127.8999999999069</v>
      </c>
      <c r="R28" s="116">
        <v>652277</v>
      </c>
      <c r="S28" s="116">
        <v>635937</v>
      </c>
      <c r="T28" s="116">
        <v>635937</v>
      </c>
      <c r="U28" s="116">
        <v>635937</v>
      </c>
      <c r="V28" s="116">
        <v>635937</v>
      </c>
      <c r="W28" s="116">
        <v>635937</v>
      </c>
      <c r="X28" s="116">
        <v>3831962</v>
      </c>
      <c r="Y28" s="108"/>
    </row>
    <row r="29" ht="30">
      <c r="A29" s="63" t="s">
        <v>62</v>
      </c>
      <c r="B29" s="66"/>
      <c r="C29" s="67" t="s">
        <v>33</v>
      </c>
      <c r="D29" s="65">
        <v>0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  <c r="K29" s="65">
        <f t="shared" si="19"/>
        <v>0</v>
      </c>
      <c r="L29" s="65">
        <f t="shared" si="19"/>
        <v>0</v>
      </c>
      <c r="M29" s="65">
        <f t="shared" si="19"/>
        <v>0</v>
      </c>
      <c r="N29" s="65">
        <f t="shared" si="19"/>
        <v>0</v>
      </c>
      <c r="O29" s="65">
        <f t="shared" si="19"/>
        <v>0</v>
      </c>
      <c r="P29" s="65">
        <f t="shared" si="19"/>
        <v>0</v>
      </c>
      <c r="Q29" s="65">
        <f t="shared" si="19"/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08"/>
    </row>
    <row r="30" ht="45">
      <c r="A30" s="63" t="s">
        <v>63</v>
      </c>
      <c r="B30" s="66"/>
      <c r="C30" s="67" t="s">
        <v>35</v>
      </c>
      <c r="D30" s="65">
        <v>0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65">
        <f t="shared" si="19"/>
        <v>0</v>
      </c>
      <c r="L30" s="65">
        <f t="shared" si="19"/>
        <v>0</v>
      </c>
      <c r="M30" s="65">
        <f t="shared" si="19"/>
        <v>0</v>
      </c>
      <c r="N30" s="65">
        <f t="shared" si="19"/>
        <v>0</v>
      </c>
      <c r="O30" s="65">
        <f t="shared" si="19"/>
        <v>0</v>
      </c>
      <c r="P30" s="65">
        <f t="shared" si="19"/>
        <v>0</v>
      </c>
      <c r="Q30" s="65">
        <f t="shared" si="19"/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08"/>
    </row>
    <row r="31" ht="15">
      <c r="A31" s="63" t="s">
        <v>64</v>
      </c>
      <c r="B31" s="66"/>
      <c r="C31" s="68" t="s">
        <v>37</v>
      </c>
      <c r="D31" s="65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f t="shared" si="19"/>
        <v>0</v>
      </c>
      <c r="L31" s="65">
        <f t="shared" si="19"/>
        <v>0</v>
      </c>
      <c r="M31" s="65">
        <f t="shared" si="19"/>
        <v>0</v>
      </c>
      <c r="N31" s="65">
        <f t="shared" si="19"/>
        <v>0</v>
      </c>
      <c r="O31" s="65">
        <f t="shared" si="19"/>
        <v>0</v>
      </c>
      <c r="P31" s="65">
        <f t="shared" si="19"/>
        <v>0</v>
      </c>
      <c r="Q31" s="65">
        <f t="shared" si="19"/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08"/>
    </row>
    <row r="32" ht="45">
      <c r="A32" s="63" t="s">
        <v>65</v>
      </c>
      <c r="B32" s="66"/>
      <c r="C32" s="69" t="s">
        <v>39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f t="shared" si="19"/>
        <v>0</v>
      </c>
      <c r="L32" s="65">
        <f t="shared" si="19"/>
        <v>0</v>
      </c>
      <c r="M32" s="65">
        <f t="shared" si="19"/>
        <v>0</v>
      </c>
      <c r="N32" s="65">
        <f t="shared" si="19"/>
        <v>0</v>
      </c>
      <c r="O32" s="65">
        <f t="shared" si="19"/>
        <v>0</v>
      </c>
      <c r="P32" s="65">
        <f t="shared" si="19"/>
        <v>0</v>
      </c>
      <c r="Q32" s="65">
        <f t="shared" si="19"/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08"/>
    </row>
    <row r="33" ht="33" customHeight="1">
      <c r="A33" s="63" t="s">
        <v>66</v>
      </c>
      <c r="B33" s="70" t="s">
        <v>41</v>
      </c>
      <c r="C33" s="70"/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f t="shared" si="19"/>
        <v>0</v>
      </c>
      <c r="L33" s="65">
        <f t="shared" si="19"/>
        <v>0</v>
      </c>
      <c r="M33" s="65">
        <f t="shared" si="19"/>
        <v>0</v>
      </c>
      <c r="N33" s="65">
        <f t="shared" si="19"/>
        <v>0</v>
      </c>
      <c r="O33" s="65">
        <f t="shared" si="19"/>
        <v>0</v>
      </c>
      <c r="P33" s="65">
        <f t="shared" si="19"/>
        <v>0</v>
      </c>
      <c r="Q33" s="65">
        <f t="shared" si="19"/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08"/>
    </row>
    <row r="34" ht="15">
      <c r="A34" s="63" t="s">
        <v>67</v>
      </c>
      <c r="B34" s="64" t="s">
        <v>43</v>
      </c>
      <c r="C34" s="64"/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f t="shared" si="19"/>
        <v>0</v>
      </c>
      <c r="L34" s="65">
        <f t="shared" si="19"/>
        <v>0</v>
      </c>
      <c r="M34" s="65">
        <f t="shared" si="19"/>
        <v>0</v>
      </c>
      <c r="N34" s="65">
        <f t="shared" si="19"/>
        <v>0</v>
      </c>
      <c r="O34" s="65">
        <f t="shared" si="19"/>
        <v>0</v>
      </c>
      <c r="P34" s="65">
        <f t="shared" si="19"/>
        <v>0</v>
      </c>
      <c r="Q34" s="65">
        <f t="shared" si="19"/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08"/>
    </row>
    <row r="35" ht="15">
      <c r="A35" s="63" t="s">
        <v>88</v>
      </c>
      <c r="B35" s="64" t="s">
        <v>45</v>
      </c>
      <c r="C35" s="64"/>
      <c r="D35" s="6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f t="shared" si="19"/>
        <v>0</v>
      </c>
      <c r="L35" s="65">
        <f t="shared" si="19"/>
        <v>0</v>
      </c>
      <c r="M35" s="65">
        <f t="shared" si="19"/>
        <v>0</v>
      </c>
      <c r="N35" s="65">
        <f t="shared" si="19"/>
        <v>0</v>
      </c>
      <c r="O35" s="65">
        <f t="shared" si="19"/>
        <v>0</v>
      </c>
      <c r="P35" s="65">
        <f t="shared" si="19"/>
        <v>0</v>
      </c>
      <c r="Q35" s="65">
        <f t="shared" si="19"/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08"/>
    </row>
    <row r="36" s="57" customFormat="1" ht="138.75" customHeight="1">
      <c r="A36" s="58" t="s">
        <v>19</v>
      </c>
      <c r="B36" s="59" t="s">
        <v>93</v>
      </c>
      <c r="C36" s="59"/>
      <c r="D36" s="60">
        <v>79233.699999999997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79233.699999999997</v>
      </c>
      <c r="K36" s="60">
        <f t="shared" si="19"/>
        <v>-3137.8999999999942</v>
      </c>
      <c r="L36" s="60">
        <f t="shared" si="19"/>
        <v>0</v>
      </c>
      <c r="M36" s="60">
        <f t="shared" si="19"/>
        <v>0</v>
      </c>
      <c r="N36" s="60">
        <f t="shared" si="19"/>
        <v>0</v>
      </c>
      <c r="O36" s="60">
        <f t="shared" si="19"/>
        <v>0</v>
      </c>
      <c r="P36" s="60">
        <f t="shared" si="19"/>
        <v>0</v>
      </c>
      <c r="Q36" s="60">
        <f t="shared" si="19"/>
        <v>-3137.8999999999942</v>
      </c>
      <c r="R36" s="115">
        <v>76095.800000000003</v>
      </c>
      <c r="S36" s="115">
        <v>0</v>
      </c>
      <c r="T36" s="115">
        <v>0</v>
      </c>
      <c r="U36" s="115">
        <v>0</v>
      </c>
      <c r="V36" s="115">
        <v>0</v>
      </c>
      <c r="W36" s="115">
        <v>0</v>
      </c>
      <c r="X36" s="115">
        <v>76095.800000000003</v>
      </c>
      <c r="Y36" s="103" t="s">
        <v>94</v>
      </c>
    </row>
    <row r="37" ht="15">
      <c r="A37" s="63" t="s">
        <v>95</v>
      </c>
      <c r="B37" s="64" t="s">
        <v>31</v>
      </c>
      <c r="C37" s="64"/>
      <c r="D37" s="65">
        <v>79233.699999999997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65">
        <v>79233.699999999997</v>
      </c>
      <c r="K37" s="65">
        <f t="shared" si="19"/>
        <v>-3137.8999999999942</v>
      </c>
      <c r="L37" s="65">
        <f t="shared" si="19"/>
        <v>0</v>
      </c>
      <c r="M37" s="65">
        <f t="shared" si="19"/>
        <v>0</v>
      </c>
      <c r="N37" s="65">
        <f t="shared" si="19"/>
        <v>0</v>
      </c>
      <c r="O37" s="65">
        <f t="shared" si="19"/>
        <v>0</v>
      </c>
      <c r="P37" s="65">
        <f t="shared" si="19"/>
        <v>0</v>
      </c>
      <c r="Q37" s="65">
        <f t="shared" si="19"/>
        <v>-3137.8999999999942</v>
      </c>
      <c r="R37" s="116">
        <v>76095.800000000003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76095.800000000003</v>
      </c>
      <c r="Y37" s="108"/>
    </row>
    <row r="38" ht="30">
      <c r="A38" s="63" t="s">
        <v>96</v>
      </c>
      <c r="B38" s="66"/>
      <c r="C38" s="67" t="s">
        <v>33</v>
      </c>
      <c r="D38" s="65">
        <v>0</v>
      </c>
      <c r="E38" s="65">
        <v>0</v>
      </c>
      <c r="F38" s="65">
        <v>0</v>
      </c>
      <c r="G38" s="65">
        <v>0</v>
      </c>
      <c r="H38" s="65">
        <v>0</v>
      </c>
      <c r="I38" s="65">
        <v>0</v>
      </c>
      <c r="J38" s="65">
        <v>0</v>
      </c>
      <c r="K38" s="65">
        <f t="shared" si="19"/>
        <v>0</v>
      </c>
      <c r="L38" s="65">
        <f t="shared" si="19"/>
        <v>0</v>
      </c>
      <c r="M38" s="65">
        <f t="shared" si="19"/>
        <v>0</v>
      </c>
      <c r="N38" s="65">
        <f t="shared" si="19"/>
        <v>0</v>
      </c>
      <c r="O38" s="65">
        <f t="shared" si="19"/>
        <v>0</v>
      </c>
      <c r="P38" s="65">
        <f t="shared" si="19"/>
        <v>0</v>
      </c>
      <c r="Q38" s="65">
        <f t="shared" si="19"/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08"/>
    </row>
    <row r="39" ht="45">
      <c r="A39" s="63" t="s">
        <v>97</v>
      </c>
      <c r="B39" s="66"/>
      <c r="C39" s="67" t="s">
        <v>35</v>
      </c>
      <c r="D39" s="65"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>
        <f t="shared" si="19"/>
        <v>0</v>
      </c>
      <c r="L39" s="65">
        <f t="shared" si="19"/>
        <v>0</v>
      </c>
      <c r="M39" s="65">
        <f t="shared" si="19"/>
        <v>0</v>
      </c>
      <c r="N39" s="65">
        <f t="shared" si="19"/>
        <v>0</v>
      </c>
      <c r="O39" s="65">
        <f t="shared" si="19"/>
        <v>0</v>
      </c>
      <c r="P39" s="65">
        <f t="shared" si="19"/>
        <v>0</v>
      </c>
      <c r="Q39" s="65">
        <f t="shared" si="19"/>
        <v>0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</v>
      </c>
      <c r="X39" s="116">
        <v>0</v>
      </c>
      <c r="Y39" s="108"/>
    </row>
    <row r="40" ht="15">
      <c r="A40" s="63" t="s">
        <v>98</v>
      </c>
      <c r="B40" s="66"/>
      <c r="C40" s="68" t="s">
        <v>37</v>
      </c>
      <c r="D40" s="65">
        <v>0</v>
      </c>
      <c r="E40" s="65">
        <v>0</v>
      </c>
      <c r="F40" s="65">
        <v>0</v>
      </c>
      <c r="G40" s="65">
        <v>0</v>
      </c>
      <c r="H40" s="65">
        <v>0</v>
      </c>
      <c r="I40" s="65">
        <v>0</v>
      </c>
      <c r="J40" s="65">
        <v>0</v>
      </c>
      <c r="K40" s="65">
        <f t="shared" si="19"/>
        <v>0</v>
      </c>
      <c r="L40" s="65">
        <f t="shared" si="19"/>
        <v>0</v>
      </c>
      <c r="M40" s="65">
        <f t="shared" si="19"/>
        <v>0</v>
      </c>
      <c r="N40" s="65">
        <f t="shared" si="19"/>
        <v>0</v>
      </c>
      <c r="O40" s="65">
        <f t="shared" si="19"/>
        <v>0</v>
      </c>
      <c r="P40" s="65">
        <f t="shared" si="19"/>
        <v>0</v>
      </c>
      <c r="Q40" s="65">
        <f t="shared" si="19"/>
        <v>0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>
        <v>0</v>
      </c>
      <c r="X40" s="116">
        <v>0</v>
      </c>
      <c r="Y40" s="108"/>
    </row>
    <row r="41" ht="45">
      <c r="A41" s="63" t="s">
        <v>99</v>
      </c>
      <c r="B41" s="66"/>
      <c r="C41" s="69" t="s">
        <v>39</v>
      </c>
      <c r="D41" s="65">
        <v>0</v>
      </c>
      <c r="E41" s="65">
        <v>0</v>
      </c>
      <c r="F41" s="65">
        <v>0</v>
      </c>
      <c r="G41" s="65">
        <v>0</v>
      </c>
      <c r="H41" s="65">
        <v>0</v>
      </c>
      <c r="I41" s="65">
        <v>0</v>
      </c>
      <c r="J41" s="65">
        <v>0</v>
      </c>
      <c r="K41" s="65">
        <f t="shared" si="19"/>
        <v>0</v>
      </c>
      <c r="L41" s="65">
        <f t="shared" si="19"/>
        <v>0</v>
      </c>
      <c r="M41" s="65">
        <f t="shared" si="19"/>
        <v>0</v>
      </c>
      <c r="N41" s="65">
        <f t="shared" si="19"/>
        <v>0</v>
      </c>
      <c r="O41" s="65">
        <f t="shared" si="19"/>
        <v>0</v>
      </c>
      <c r="P41" s="65">
        <f t="shared" si="19"/>
        <v>0</v>
      </c>
      <c r="Q41" s="65">
        <f t="shared" si="19"/>
        <v>0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>
        <v>0</v>
      </c>
      <c r="X41" s="116">
        <v>0</v>
      </c>
      <c r="Y41" s="108"/>
    </row>
    <row r="42" ht="33" customHeight="1">
      <c r="A42" s="63" t="s">
        <v>100</v>
      </c>
      <c r="B42" s="70" t="s">
        <v>41</v>
      </c>
      <c r="C42" s="70"/>
      <c r="D42" s="65">
        <v>0</v>
      </c>
      <c r="E42" s="65">
        <v>0</v>
      </c>
      <c r="F42" s="65">
        <v>0</v>
      </c>
      <c r="G42" s="65">
        <v>0</v>
      </c>
      <c r="H42" s="65">
        <v>0</v>
      </c>
      <c r="I42" s="65">
        <v>0</v>
      </c>
      <c r="J42" s="65">
        <v>0</v>
      </c>
      <c r="K42" s="65">
        <f t="shared" si="19"/>
        <v>0</v>
      </c>
      <c r="L42" s="65">
        <f t="shared" si="19"/>
        <v>0</v>
      </c>
      <c r="M42" s="65">
        <f t="shared" si="19"/>
        <v>0</v>
      </c>
      <c r="N42" s="65">
        <f t="shared" si="19"/>
        <v>0</v>
      </c>
      <c r="O42" s="65">
        <f t="shared" si="19"/>
        <v>0</v>
      </c>
      <c r="P42" s="65">
        <f t="shared" si="19"/>
        <v>0</v>
      </c>
      <c r="Q42" s="65">
        <f t="shared" si="19"/>
        <v>0</v>
      </c>
      <c r="R42" s="116">
        <v>0</v>
      </c>
      <c r="S42" s="116">
        <v>0</v>
      </c>
      <c r="T42" s="116">
        <v>0</v>
      </c>
      <c r="U42" s="116">
        <v>0</v>
      </c>
      <c r="V42" s="116">
        <v>0</v>
      </c>
      <c r="W42" s="116">
        <v>0</v>
      </c>
      <c r="X42" s="116">
        <v>0</v>
      </c>
      <c r="Y42" s="108"/>
    </row>
    <row r="43" ht="15">
      <c r="A43" s="63" t="s">
        <v>101</v>
      </c>
      <c r="B43" s="64" t="s">
        <v>43</v>
      </c>
      <c r="C43" s="64"/>
      <c r="D43" s="65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  <c r="J43" s="65">
        <v>0</v>
      </c>
      <c r="K43" s="65">
        <f t="shared" si="19"/>
        <v>0</v>
      </c>
      <c r="L43" s="65">
        <f t="shared" si="19"/>
        <v>0</v>
      </c>
      <c r="M43" s="65">
        <f t="shared" si="19"/>
        <v>0</v>
      </c>
      <c r="N43" s="65">
        <f t="shared" si="19"/>
        <v>0</v>
      </c>
      <c r="O43" s="65">
        <f t="shared" si="19"/>
        <v>0</v>
      </c>
      <c r="P43" s="65">
        <f t="shared" si="19"/>
        <v>0</v>
      </c>
      <c r="Q43" s="65">
        <f t="shared" si="19"/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08"/>
    </row>
    <row r="44" ht="15">
      <c r="A44" s="63" t="s">
        <v>68</v>
      </c>
      <c r="B44" s="64" t="s">
        <v>45</v>
      </c>
      <c r="C44" s="64"/>
      <c r="D44" s="65">
        <v>0</v>
      </c>
      <c r="E44" s="65">
        <v>0</v>
      </c>
      <c r="F44" s="65">
        <v>0</v>
      </c>
      <c r="G44" s="65">
        <v>0</v>
      </c>
      <c r="H44" s="65">
        <v>0</v>
      </c>
      <c r="I44" s="65">
        <v>0</v>
      </c>
      <c r="J44" s="65">
        <v>0</v>
      </c>
      <c r="K44" s="65">
        <f t="shared" si="19"/>
        <v>0</v>
      </c>
      <c r="L44" s="65">
        <f t="shared" si="19"/>
        <v>0</v>
      </c>
      <c r="M44" s="65">
        <f t="shared" si="19"/>
        <v>0</v>
      </c>
      <c r="N44" s="65">
        <f t="shared" si="19"/>
        <v>0</v>
      </c>
      <c r="O44" s="65">
        <f t="shared" si="19"/>
        <v>0</v>
      </c>
      <c r="P44" s="65">
        <f t="shared" si="19"/>
        <v>0</v>
      </c>
      <c r="Q44" s="65">
        <f t="shared" si="19"/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08"/>
    </row>
  </sheetData>
  <mergeCells count="37">
    <mergeCell ref="B1:J1"/>
    <mergeCell ref="A2:Z2"/>
    <mergeCell ref="A4:Z4"/>
    <mergeCell ref="A6:A7"/>
    <mergeCell ref="B6:C7"/>
    <mergeCell ref="D6:J6"/>
    <mergeCell ref="K6:Q6"/>
    <mergeCell ref="R6:X6"/>
    <mergeCell ref="Y6:Y7"/>
    <mergeCell ref="B8:C8"/>
    <mergeCell ref="D8:J8"/>
    <mergeCell ref="K8:Q8"/>
    <mergeCell ref="R8:X8"/>
    <mergeCell ref="B9:C9"/>
    <mergeCell ref="Y9:Y17"/>
    <mergeCell ref="B10:C10"/>
    <mergeCell ref="B15:C15"/>
    <mergeCell ref="B16:C16"/>
    <mergeCell ref="B17:C17"/>
    <mergeCell ref="B18:C18"/>
    <mergeCell ref="Y18:Y26"/>
    <mergeCell ref="B19:C19"/>
    <mergeCell ref="B24:C24"/>
    <mergeCell ref="B25:C25"/>
    <mergeCell ref="B26:C26"/>
    <mergeCell ref="B27:C27"/>
    <mergeCell ref="Y27:Y35"/>
    <mergeCell ref="B28:C28"/>
    <mergeCell ref="B33:C33"/>
    <mergeCell ref="B34:C34"/>
    <mergeCell ref="B35:C35"/>
    <mergeCell ref="B36:C36"/>
    <mergeCell ref="Y36:Y44"/>
    <mergeCell ref="B37:C37"/>
    <mergeCell ref="B42:C42"/>
    <mergeCell ref="B43:C43"/>
    <mergeCell ref="B44:C44"/>
  </mergeCells>
  <printOptions headings="0" gridLines="0"/>
  <pageMargins left="0.69999999999999996" right="0.69999999999999996" top="0.75" bottom="0.75" header="0.29999999999999999" footer="0.29999999999999999"/>
  <pageSetup paperSize="9" scale="100" firstPageNumber="214748364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7" workbookViewId="0" zoomScale="100">
      <selection activeCell="E6" activeCellId="0" sqref="E6"/>
    </sheetView>
  </sheetViews>
  <sheetFormatPr defaultRowHeight="14.25"/>
  <cols>
    <col min="1" max="1" style="117" width="9.140625"/>
    <col customWidth="1" min="2" max="2" style="117" width="24.140625"/>
    <col customWidth="1" min="3" max="3" style="117" width="21"/>
    <col customWidth="1" min="4" max="4" style="117" width="44.140625"/>
    <col customWidth="1" min="5" max="5" style="117" width="46.7109375"/>
    <col customWidth="1" min="6" max="6" style="117" width="15.85546875"/>
    <col customWidth="1" min="7" max="7" style="117" width="43.42578125"/>
    <col min="8" max="16384" style="117" width="9.140625"/>
  </cols>
  <sheetData>
    <row r="1" ht="55.5" customHeight="1">
      <c r="A1" s="99" t="s">
        <v>102</v>
      </c>
      <c r="B1" s="118"/>
      <c r="C1" s="118"/>
      <c r="D1" s="118"/>
      <c r="E1" s="118"/>
      <c r="F1" s="118"/>
      <c r="G1" s="118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</row>
    <row r="3" ht="57.75" customHeight="1">
      <c r="A3" s="120" t="s">
        <v>103</v>
      </c>
      <c r="B3" s="121"/>
      <c r="C3" s="121"/>
      <c r="D3" s="121"/>
      <c r="E3" s="121"/>
      <c r="F3" s="121"/>
      <c r="G3" s="121"/>
    </row>
    <row r="4" s="117" customFormat="1" ht="28.5">
      <c r="A4" s="122" t="s">
        <v>2</v>
      </c>
      <c r="B4" s="123" t="s">
        <v>3</v>
      </c>
      <c r="C4" s="124"/>
      <c r="D4" s="122" t="s">
        <v>4</v>
      </c>
      <c r="E4" s="122" t="s">
        <v>5</v>
      </c>
      <c r="F4" s="122" t="s">
        <v>104</v>
      </c>
      <c r="G4" s="122" t="s">
        <v>7</v>
      </c>
    </row>
    <row r="5" s="117" customFormat="1" ht="156" customHeight="1">
      <c r="A5" s="125" t="s">
        <v>8</v>
      </c>
      <c r="B5" s="126" t="s">
        <v>105</v>
      </c>
      <c r="C5" s="127"/>
      <c r="D5" s="125" t="s">
        <v>106</v>
      </c>
      <c r="E5" s="125" t="s">
        <v>106</v>
      </c>
      <c r="F5" s="125"/>
      <c r="G5" s="128"/>
    </row>
    <row r="6" s="117" customFormat="1" ht="185.25" customHeight="1">
      <c r="A6" s="125" t="s">
        <v>13</v>
      </c>
      <c r="B6" s="126" t="s">
        <v>107</v>
      </c>
      <c r="C6" s="127"/>
      <c r="D6" s="125" t="s">
        <v>93</v>
      </c>
      <c r="E6" s="125" t="s">
        <v>93</v>
      </c>
      <c r="F6" s="125"/>
      <c r="G6" s="129" t="s">
        <v>108</v>
      </c>
    </row>
    <row r="7" s="117" customFormat="1">
      <c r="A7" s="125" t="s">
        <v>17</v>
      </c>
      <c r="B7" s="126" t="s">
        <v>109</v>
      </c>
      <c r="C7" s="127"/>
      <c r="D7" s="125" t="s">
        <v>110</v>
      </c>
      <c r="E7" s="125" t="s">
        <v>110</v>
      </c>
      <c r="F7" s="125"/>
      <c r="G7" s="130"/>
    </row>
    <row r="8" s="117" customFormat="1">
      <c r="A8" s="125" t="s">
        <v>19</v>
      </c>
      <c r="B8" s="131" t="s">
        <v>111</v>
      </c>
      <c r="C8" s="125" t="s">
        <v>112</v>
      </c>
      <c r="D8" s="125">
        <v>2025</v>
      </c>
      <c r="E8" s="125">
        <v>2025</v>
      </c>
      <c r="F8" s="125"/>
      <c r="G8" s="130"/>
    </row>
    <row r="9" s="117" customFormat="1">
      <c r="A9" s="125"/>
      <c r="B9" s="131"/>
      <c r="C9" s="125" t="s">
        <v>113</v>
      </c>
      <c r="D9" s="125">
        <v>23</v>
      </c>
      <c r="E9" s="125">
        <v>30</v>
      </c>
      <c r="F9" s="125" t="s">
        <v>22</v>
      </c>
      <c r="G9" s="130"/>
    </row>
    <row r="10" s="117" customFormat="1" ht="259.5" customHeight="1">
      <c r="A10" s="125" t="s">
        <v>114</v>
      </c>
      <c r="B10" s="132" t="s">
        <v>115</v>
      </c>
      <c r="C10" s="133"/>
      <c r="D10" s="125" t="s">
        <v>116</v>
      </c>
      <c r="E10" s="125" t="s">
        <v>116</v>
      </c>
      <c r="F10" s="125"/>
      <c r="G10" s="134"/>
    </row>
    <row r="11" s="117" customFormat="1"/>
    <row r="12" s="117" customFormat="1"/>
  </sheetData>
  <mergeCells count="9">
    <mergeCell ref="A1:G1"/>
    <mergeCell ref="A3:G3"/>
    <mergeCell ref="B4:C4"/>
    <mergeCell ref="B5:C5"/>
    <mergeCell ref="B6:C6"/>
    <mergeCell ref="G6:G10"/>
    <mergeCell ref="B7:C7"/>
    <mergeCell ref="A8:A9"/>
    <mergeCell ref="B8:B9"/>
  </mergeCells>
  <printOptions headings="0" gridLines="0"/>
  <pageMargins left="0.69999999999999996" right="0.69999999999999996" top="0.75" bottom="0.75" header="0.29999999999999999" footer="0.29999999999999999"/>
  <pageSetup paperSize="9" scale="100" firstPageNumber="2147483647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80">
      <pane activePane="bottomRight" state="frozen" topLeftCell="D7" xSplit="3" ySplit="6"/>
      <selection activeCell="T43" activeCellId="0" sqref="T43"/>
    </sheetView>
  </sheetViews>
  <sheetFormatPr defaultColWidth="9.140625" defaultRowHeight="14.25"/>
  <cols>
    <col min="1" max="2" style="62" width="9.140625"/>
    <col bestFit="1" customWidth="1" min="3" max="3" style="62" width="73.42578125"/>
    <col bestFit="1" customWidth="1" min="4" max="9" style="78" width="11.140625"/>
    <col bestFit="1" customWidth="1" min="10" max="10" style="78" width="11.85546875"/>
    <col bestFit="1" customWidth="1" min="11" max="11" style="62" width="10.140625"/>
    <col bestFit="1" customWidth="1" min="12" max="16" style="62" width="9.28515625"/>
    <col bestFit="1" customWidth="1" min="17" max="17" style="62" width="10.7109375"/>
    <col bestFit="1" customWidth="1" min="18" max="18" style="62" width="13.42578125"/>
    <col bestFit="1" customWidth="1" min="19" max="23" style="62" width="10.140625"/>
    <col bestFit="1" customWidth="1" min="24" max="24" style="62" width="12"/>
    <col customWidth="1" min="25" max="25" style="62" width="84.5703125"/>
    <col min="26" max="16384" style="62" width="9.140625"/>
  </cols>
  <sheetData>
    <row r="1" ht="17.25">
      <c r="B1" s="99"/>
      <c r="C1" s="100"/>
      <c r="D1" s="100"/>
      <c r="E1" s="100"/>
      <c r="F1" s="100"/>
      <c r="G1" s="100"/>
      <c r="H1" s="100"/>
      <c r="I1" s="100"/>
      <c r="J1" s="100"/>
    </row>
    <row r="2" s="101" customFormat="1" ht="26.25" customHeight="1">
      <c r="A2" s="102" t="s">
        <v>117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 s="101" customFormat="1" ht="15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35"/>
      <c r="Z3" s="102"/>
    </row>
    <row r="4" s="101" customFormat="1" ht="18.75">
      <c r="A4" s="99" t="s">
        <v>27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>
      <c r="R5" s="78"/>
    </row>
    <row r="6" ht="36" customHeight="1">
      <c r="A6" s="103" t="s">
        <v>2</v>
      </c>
      <c r="B6" s="104" t="s">
        <v>3</v>
      </c>
      <c r="C6" s="105"/>
      <c r="D6" s="106" t="s">
        <v>4</v>
      </c>
      <c r="E6" s="106"/>
      <c r="F6" s="106"/>
      <c r="G6" s="106"/>
      <c r="H6" s="106"/>
      <c r="I6" s="106"/>
      <c r="J6" s="106"/>
      <c r="K6" s="106" t="s">
        <v>28</v>
      </c>
      <c r="L6" s="106"/>
      <c r="M6" s="106"/>
      <c r="N6" s="106"/>
      <c r="O6" s="106"/>
      <c r="P6" s="106"/>
      <c r="Q6" s="106"/>
      <c r="R6" s="106" t="s">
        <v>5</v>
      </c>
      <c r="S6" s="106"/>
      <c r="T6" s="106"/>
      <c r="U6" s="106"/>
      <c r="V6" s="106"/>
      <c r="W6" s="106"/>
      <c r="X6" s="106"/>
      <c r="Y6" s="107" t="s">
        <v>7</v>
      </c>
    </row>
    <row r="7" ht="33" customHeight="1">
      <c r="A7" s="108"/>
      <c r="B7" s="109"/>
      <c r="C7" s="110"/>
      <c r="D7" s="103">
        <v>2025</v>
      </c>
      <c r="E7" s="103">
        <v>2026</v>
      </c>
      <c r="F7" s="103">
        <v>2027</v>
      </c>
      <c r="G7" s="103">
        <v>2028</v>
      </c>
      <c r="H7" s="103">
        <v>2029</v>
      </c>
      <c r="I7" s="103">
        <v>2030</v>
      </c>
      <c r="J7" s="103" t="s">
        <v>21</v>
      </c>
      <c r="K7" s="103">
        <v>2025</v>
      </c>
      <c r="L7" s="103">
        <v>2026</v>
      </c>
      <c r="M7" s="103">
        <v>2027</v>
      </c>
      <c r="N7" s="103">
        <v>2028</v>
      </c>
      <c r="O7" s="103">
        <v>2029</v>
      </c>
      <c r="P7" s="103">
        <v>2030</v>
      </c>
      <c r="Q7" s="103" t="s">
        <v>21</v>
      </c>
      <c r="R7" s="103">
        <v>2025</v>
      </c>
      <c r="S7" s="103">
        <v>2026</v>
      </c>
      <c r="T7" s="103">
        <v>2027</v>
      </c>
      <c r="U7" s="103">
        <v>2028</v>
      </c>
      <c r="V7" s="103">
        <v>2029</v>
      </c>
      <c r="W7" s="103">
        <v>2030</v>
      </c>
      <c r="X7" s="103" t="s">
        <v>21</v>
      </c>
      <c r="Y7" s="136"/>
    </row>
    <row r="8" ht="15">
      <c r="A8" s="103">
        <v>1</v>
      </c>
      <c r="B8" s="103">
        <v>2</v>
      </c>
      <c r="C8" s="64"/>
      <c r="D8" s="112">
        <v>3</v>
      </c>
      <c r="E8" s="113"/>
      <c r="F8" s="113"/>
      <c r="G8" s="113"/>
      <c r="H8" s="113"/>
      <c r="I8" s="113"/>
      <c r="J8" s="114"/>
      <c r="K8" s="112">
        <v>4</v>
      </c>
      <c r="L8" s="113"/>
      <c r="M8" s="113"/>
      <c r="N8" s="113"/>
      <c r="O8" s="113"/>
      <c r="P8" s="113"/>
      <c r="Q8" s="114"/>
      <c r="R8" s="112">
        <v>5</v>
      </c>
      <c r="S8" s="113"/>
      <c r="T8" s="113"/>
      <c r="U8" s="113"/>
      <c r="V8" s="113"/>
      <c r="W8" s="113"/>
      <c r="X8" s="114"/>
      <c r="Y8" s="103">
        <v>6</v>
      </c>
    </row>
    <row r="9" ht="93" customHeight="1">
      <c r="A9" s="137">
        <v>1</v>
      </c>
      <c r="B9" s="59" t="s">
        <v>118</v>
      </c>
      <c r="C9" s="59"/>
      <c r="D9" s="138">
        <f>D10+D16-D13</f>
        <v>384970.79999999999</v>
      </c>
      <c r="E9" s="138">
        <f t="shared" ref="E9:I18" si="20">E10+E16-E13</f>
        <v>376734.79999999999</v>
      </c>
      <c r="F9" s="138">
        <f t="shared" si="20"/>
        <v>374761.60000000003</v>
      </c>
      <c r="G9" s="138">
        <f t="shared" si="20"/>
        <v>374761.60000000003</v>
      </c>
      <c r="H9" s="138">
        <f t="shared" si="20"/>
        <v>374761.60000000003</v>
      </c>
      <c r="I9" s="138">
        <f t="shared" si="20"/>
        <v>374761.60000000003</v>
      </c>
      <c r="J9" s="138">
        <f>SUM(D9:I9)</f>
        <v>2260752</v>
      </c>
      <c r="K9" s="138">
        <f>R9-D9</f>
        <v>0</v>
      </c>
      <c r="L9" s="138">
        <f t="shared" ref="L9:Q24" si="21">S9-E9</f>
        <v>0</v>
      </c>
      <c r="M9" s="138">
        <f t="shared" si="21"/>
        <v>0</v>
      </c>
      <c r="N9" s="138">
        <f t="shared" si="21"/>
        <v>0</v>
      </c>
      <c r="O9" s="138">
        <f t="shared" si="21"/>
        <v>0</v>
      </c>
      <c r="P9" s="138">
        <f t="shared" si="21"/>
        <v>0</v>
      </c>
      <c r="Q9" s="138">
        <f t="shared" si="21"/>
        <v>0</v>
      </c>
      <c r="R9" s="138">
        <f>R10+R16-R13</f>
        <v>384970.79999999999</v>
      </c>
      <c r="S9" s="138">
        <f t="shared" ref="S9:W18" si="22">S10+S16-S13</f>
        <v>376734.79999999999</v>
      </c>
      <c r="T9" s="138">
        <f t="shared" si="22"/>
        <v>374761.60000000003</v>
      </c>
      <c r="U9" s="138">
        <f t="shared" si="22"/>
        <v>374761.60000000003</v>
      </c>
      <c r="V9" s="138">
        <f t="shared" si="22"/>
        <v>374761.60000000003</v>
      </c>
      <c r="W9" s="138">
        <f t="shared" si="22"/>
        <v>374761.60000000003</v>
      </c>
      <c r="X9" s="138">
        <f>SUM(R9:W9)</f>
        <v>2260752</v>
      </c>
      <c r="Y9" s="103" t="s">
        <v>119</v>
      </c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</row>
    <row r="10" ht="15">
      <c r="A10" s="63" t="s">
        <v>30</v>
      </c>
      <c r="B10" s="64" t="s">
        <v>31</v>
      </c>
      <c r="C10" s="64"/>
      <c r="D10" s="65">
        <f>383385.7+1346.1</f>
        <v>384731.79999999999</v>
      </c>
      <c r="E10" s="65">
        <v>376299.29999999999</v>
      </c>
      <c r="F10" s="65">
        <v>374761.60000000003</v>
      </c>
      <c r="G10" s="65">
        <v>374761.60000000003</v>
      </c>
      <c r="H10" s="65">
        <v>374761.60000000003</v>
      </c>
      <c r="I10" s="65">
        <v>374761.60000000003</v>
      </c>
      <c r="J10" s="65">
        <f>SUM(D10:I10)</f>
        <v>2260077.5</v>
      </c>
      <c r="K10" s="65">
        <f t="shared" ref="K10:Q53" si="23">R10-D10</f>
        <v>0</v>
      </c>
      <c r="L10" s="65">
        <f t="shared" si="21"/>
        <v>0</v>
      </c>
      <c r="M10" s="65">
        <f t="shared" si="21"/>
        <v>0</v>
      </c>
      <c r="N10" s="65">
        <f t="shared" si="21"/>
        <v>0</v>
      </c>
      <c r="O10" s="65">
        <f t="shared" si="21"/>
        <v>0</v>
      </c>
      <c r="P10" s="65">
        <f t="shared" si="21"/>
        <v>0</v>
      </c>
      <c r="Q10" s="65">
        <f t="shared" si="21"/>
        <v>0</v>
      </c>
      <c r="R10" s="65">
        <f>383385.7+1346.1</f>
        <v>384731.79999999999</v>
      </c>
      <c r="S10" s="65">
        <v>376299.29999999999</v>
      </c>
      <c r="T10" s="65">
        <v>374761.60000000003</v>
      </c>
      <c r="U10" s="65">
        <v>374761.60000000003</v>
      </c>
      <c r="V10" s="65">
        <v>374761.60000000003</v>
      </c>
      <c r="W10" s="65">
        <v>374761.60000000003</v>
      </c>
      <c r="X10" s="65">
        <f>SUM(R10:W10)</f>
        <v>2260077.5</v>
      </c>
      <c r="Y10" s="139"/>
      <c r="Z10" s="78"/>
      <c r="AA10" s="78"/>
      <c r="AB10" s="78"/>
      <c r="AC10" s="78"/>
      <c r="AD10" s="78"/>
      <c r="AE10" s="78"/>
    </row>
    <row r="11" ht="30">
      <c r="A11" s="63" t="s">
        <v>32</v>
      </c>
      <c r="B11" s="66"/>
      <c r="C11" s="67" t="s">
        <v>33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f t="shared" si="23"/>
        <v>0</v>
      </c>
      <c r="L11" s="65">
        <f t="shared" si="21"/>
        <v>0</v>
      </c>
      <c r="M11" s="65">
        <f t="shared" si="21"/>
        <v>0</v>
      </c>
      <c r="N11" s="65">
        <f t="shared" si="21"/>
        <v>0</v>
      </c>
      <c r="O11" s="65">
        <f t="shared" si="21"/>
        <v>0</v>
      </c>
      <c r="P11" s="65">
        <f t="shared" si="21"/>
        <v>0</v>
      </c>
      <c r="Q11" s="65">
        <f t="shared" si="21"/>
        <v>0</v>
      </c>
      <c r="R11" s="65">
        <v>0</v>
      </c>
      <c r="S11" s="65">
        <v>0</v>
      </c>
      <c r="T11" s="65">
        <v>0</v>
      </c>
      <c r="U11" s="65">
        <v>0</v>
      </c>
      <c r="V11" s="65">
        <v>0</v>
      </c>
      <c r="W11" s="65">
        <v>0</v>
      </c>
      <c r="X11" s="65">
        <v>0</v>
      </c>
      <c r="Y11" s="139"/>
      <c r="Z11" s="78"/>
      <c r="AA11" s="78"/>
      <c r="AB11" s="78"/>
      <c r="AC11" s="78"/>
      <c r="AD11" s="78"/>
      <c r="AE11" s="78"/>
    </row>
    <row r="12" ht="45">
      <c r="A12" s="63" t="s">
        <v>34</v>
      </c>
      <c r="B12" s="66"/>
      <c r="C12" s="67" t="s">
        <v>35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f t="shared" si="23"/>
        <v>0</v>
      </c>
      <c r="L12" s="65">
        <f t="shared" si="21"/>
        <v>0</v>
      </c>
      <c r="M12" s="65">
        <f t="shared" si="21"/>
        <v>0</v>
      </c>
      <c r="N12" s="65">
        <f t="shared" si="21"/>
        <v>0</v>
      </c>
      <c r="O12" s="65">
        <f t="shared" si="21"/>
        <v>0</v>
      </c>
      <c r="P12" s="65">
        <f t="shared" si="21"/>
        <v>0</v>
      </c>
      <c r="Q12" s="65">
        <f t="shared" si="21"/>
        <v>0</v>
      </c>
      <c r="R12" s="65">
        <v>0</v>
      </c>
      <c r="S12" s="65">
        <v>0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139"/>
      <c r="Z12" s="78"/>
      <c r="AA12" s="78"/>
      <c r="AB12" s="78"/>
      <c r="AC12" s="78"/>
      <c r="AD12" s="78"/>
      <c r="AE12" s="78"/>
    </row>
    <row r="13" ht="15">
      <c r="A13" s="63" t="s">
        <v>36</v>
      </c>
      <c r="B13" s="66"/>
      <c r="C13" s="68" t="s">
        <v>37</v>
      </c>
      <c r="D13" s="65">
        <v>1354</v>
      </c>
      <c r="E13" s="65">
        <v>1619</v>
      </c>
      <c r="F13" s="65">
        <v>0</v>
      </c>
      <c r="G13" s="65">
        <v>0</v>
      </c>
      <c r="H13" s="65">
        <v>0</v>
      </c>
      <c r="I13" s="65">
        <v>0</v>
      </c>
      <c r="J13" s="65">
        <f>SUM(D13:I13)</f>
        <v>2973</v>
      </c>
      <c r="K13" s="65">
        <f t="shared" si="23"/>
        <v>0</v>
      </c>
      <c r="L13" s="65">
        <f t="shared" si="21"/>
        <v>0</v>
      </c>
      <c r="M13" s="65">
        <f t="shared" si="21"/>
        <v>0</v>
      </c>
      <c r="N13" s="65">
        <f t="shared" si="21"/>
        <v>0</v>
      </c>
      <c r="O13" s="65">
        <f t="shared" si="21"/>
        <v>0</v>
      </c>
      <c r="P13" s="65">
        <f t="shared" si="21"/>
        <v>0</v>
      </c>
      <c r="Q13" s="65">
        <f t="shared" si="21"/>
        <v>0</v>
      </c>
      <c r="R13" s="65">
        <v>1354</v>
      </c>
      <c r="S13" s="65">
        <v>1619</v>
      </c>
      <c r="T13" s="65">
        <v>0</v>
      </c>
      <c r="U13" s="65">
        <v>0</v>
      </c>
      <c r="V13" s="65">
        <v>0</v>
      </c>
      <c r="W13" s="65">
        <v>0</v>
      </c>
      <c r="X13" s="65">
        <f>SUM(R13:W13)</f>
        <v>2973</v>
      </c>
      <c r="Y13" s="139"/>
      <c r="Z13" s="78"/>
      <c r="AA13" s="78"/>
      <c r="AB13" s="78"/>
      <c r="AC13" s="78"/>
      <c r="AD13" s="78"/>
      <c r="AE13" s="78"/>
    </row>
    <row r="14" ht="45">
      <c r="A14" s="63" t="s">
        <v>38</v>
      </c>
      <c r="B14" s="66"/>
      <c r="C14" s="69" t="s">
        <v>39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f t="shared" si="23"/>
        <v>0</v>
      </c>
      <c r="L14" s="65">
        <f t="shared" si="21"/>
        <v>0</v>
      </c>
      <c r="M14" s="65">
        <f t="shared" si="21"/>
        <v>0</v>
      </c>
      <c r="N14" s="65">
        <f t="shared" si="21"/>
        <v>0</v>
      </c>
      <c r="O14" s="65">
        <f t="shared" si="21"/>
        <v>0</v>
      </c>
      <c r="P14" s="65">
        <f t="shared" si="21"/>
        <v>0</v>
      </c>
      <c r="Q14" s="65">
        <f t="shared" si="21"/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65">
        <v>0</v>
      </c>
      <c r="X14" s="65">
        <v>0</v>
      </c>
      <c r="Y14" s="139"/>
      <c r="Z14" s="78"/>
      <c r="AA14" s="78"/>
      <c r="AB14" s="78"/>
      <c r="AC14" s="78"/>
      <c r="AD14" s="78"/>
      <c r="AE14" s="78"/>
    </row>
    <row r="15" ht="54" customHeight="1">
      <c r="A15" s="63" t="s">
        <v>40</v>
      </c>
      <c r="B15" s="70" t="s">
        <v>41</v>
      </c>
      <c r="C15" s="70"/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f t="shared" si="23"/>
        <v>0</v>
      </c>
      <c r="L15" s="65">
        <f t="shared" si="21"/>
        <v>0</v>
      </c>
      <c r="M15" s="65">
        <f t="shared" si="21"/>
        <v>0</v>
      </c>
      <c r="N15" s="65">
        <f t="shared" si="21"/>
        <v>0</v>
      </c>
      <c r="O15" s="65">
        <f t="shared" si="21"/>
        <v>0</v>
      </c>
      <c r="P15" s="65">
        <f t="shared" si="21"/>
        <v>0</v>
      </c>
      <c r="Q15" s="65">
        <f t="shared" si="21"/>
        <v>0</v>
      </c>
      <c r="R15" s="65">
        <v>0</v>
      </c>
      <c r="S15" s="65">
        <v>0</v>
      </c>
      <c r="T15" s="65">
        <v>0</v>
      </c>
      <c r="U15" s="65">
        <v>0</v>
      </c>
      <c r="V15" s="65">
        <v>0</v>
      </c>
      <c r="W15" s="65">
        <v>0</v>
      </c>
      <c r="X15" s="65">
        <v>0</v>
      </c>
      <c r="Y15" s="139"/>
      <c r="Z15" s="78"/>
      <c r="AA15" s="78"/>
      <c r="AB15" s="78"/>
      <c r="AC15" s="78"/>
      <c r="AD15" s="78"/>
      <c r="AE15" s="78"/>
    </row>
    <row r="16" ht="54" customHeight="1">
      <c r="A16" s="63" t="s">
        <v>42</v>
      </c>
      <c r="B16" s="64" t="s">
        <v>43</v>
      </c>
      <c r="C16" s="64"/>
      <c r="D16" s="65">
        <v>1593</v>
      </c>
      <c r="E16" s="65">
        <v>2054.5</v>
      </c>
      <c r="F16" s="65">
        <v>0</v>
      </c>
      <c r="G16" s="65">
        <v>0</v>
      </c>
      <c r="H16" s="65">
        <v>0</v>
      </c>
      <c r="I16" s="65">
        <v>0</v>
      </c>
      <c r="J16" s="65">
        <f>SUM(D16:I16)</f>
        <v>3647.5</v>
      </c>
      <c r="K16" s="65">
        <f t="shared" si="23"/>
        <v>0</v>
      </c>
      <c r="L16" s="65">
        <f t="shared" si="21"/>
        <v>0</v>
      </c>
      <c r="M16" s="65">
        <f t="shared" si="21"/>
        <v>0</v>
      </c>
      <c r="N16" s="65">
        <f t="shared" si="21"/>
        <v>0</v>
      </c>
      <c r="O16" s="65">
        <f t="shared" si="21"/>
        <v>0</v>
      </c>
      <c r="P16" s="65">
        <f t="shared" si="21"/>
        <v>0</v>
      </c>
      <c r="Q16" s="65">
        <f t="shared" si="21"/>
        <v>0</v>
      </c>
      <c r="R16" s="65">
        <v>1593</v>
      </c>
      <c r="S16" s="65">
        <v>2054.5</v>
      </c>
      <c r="T16" s="65">
        <v>0</v>
      </c>
      <c r="U16" s="65">
        <v>0</v>
      </c>
      <c r="V16" s="65">
        <v>0</v>
      </c>
      <c r="W16" s="65">
        <v>0</v>
      </c>
      <c r="X16" s="65">
        <f>SUM(R16:W16)</f>
        <v>3647.5</v>
      </c>
      <c r="Y16" s="139"/>
      <c r="Z16" s="78"/>
      <c r="AA16" s="78"/>
      <c r="AB16" s="78"/>
      <c r="AC16" s="78"/>
      <c r="AD16" s="78"/>
      <c r="AE16" s="78"/>
    </row>
    <row r="17" ht="54" customHeight="1">
      <c r="A17" s="63" t="s">
        <v>44</v>
      </c>
      <c r="B17" s="64" t="s">
        <v>45</v>
      </c>
      <c r="C17" s="64"/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f t="shared" si="23"/>
        <v>0</v>
      </c>
      <c r="L17" s="65">
        <f t="shared" si="21"/>
        <v>0</v>
      </c>
      <c r="M17" s="65">
        <f t="shared" si="21"/>
        <v>0</v>
      </c>
      <c r="N17" s="65">
        <f t="shared" si="21"/>
        <v>0</v>
      </c>
      <c r="O17" s="65">
        <f t="shared" si="21"/>
        <v>0</v>
      </c>
      <c r="P17" s="65">
        <f t="shared" si="21"/>
        <v>0</v>
      </c>
      <c r="Q17" s="65">
        <f t="shared" si="21"/>
        <v>0</v>
      </c>
      <c r="R17" s="65">
        <v>0</v>
      </c>
      <c r="S17" s="65">
        <v>0</v>
      </c>
      <c r="T17" s="65">
        <v>0</v>
      </c>
      <c r="U17" s="65">
        <v>0</v>
      </c>
      <c r="V17" s="65">
        <v>0</v>
      </c>
      <c r="W17" s="65">
        <v>0</v>
      </c>
      <c r="X17" s="65">
        <v>0</v>
      </c>
      <c r="Y17" s="139"/>
      <c r="Z17" s="78"/>
      <c r="AA17" s="78"/>
      <c r="AB17" s="78"/>
      <c r="AC17" s="78"/>
      <c r="AD17" s="78"/>
      <c r="AE17" s="78"/>
    </row>
    <row r="18" ht="81.75" customHeight="1">
      <c r="A18" s="140" t="s">
        <v>13</v>
      </c>
      <c r="B18" s="59" t="s">
        <v>120</v>
      </c>
      <c r="C18" s="59"/>
      <c r="D18" s="138">
        <f>D19+D25-D22</f>
        <v>384970.79999999999</v>
      </c>
      <c r="E18" s="138">
        <f t="shared" si="20"/>
        <v>376734.79999999999</v>
      </c>
      <c r="F18" s="138">
        <f t="shared" si="20"/>
        <v>374761.60000000003</v>
      </c>
      <c r="G18" s="138">
        <f t="shared" si="20"/>
        <v>374761.60000000003</v>
      </c>
      <c r="H18" s="138">
        <f t="shared" si="20"/>
        <v>374761.60000000003</v>
      </c>
      <c r="I18" s="138">
        <f t="shared" si="20"/>
        <v>374761.60000000003</v>
      </c>
      <c r="J18" s="138">
        <f t="shared" ref="J18:J46" si="24">SUM(D18:I18)</f>
        <v>2260752</v>
      </c>
      <c r="K18" s="138">
        <f t="shared" si="23"/>
        <v>0</v>
      </c>
      <c r="L18" s="138">
        <f t="shared" si="21"/>
        <v>0</v>
      </c>
      <c r="M18" s="138">
        <f t="shared" si="21"/>
        <v>0</v>
      </c>
      <c r="N18" s="138">
        <f t="shared" si="21"/>
        <v>0</v>
      </c>
      <c r="O18" s="138">
        <f t="shared" si="21"/>
        <v>0</v>
      </c>
      <c r="P18" s="138">
        <f t="shared" si="21"/>
        <v>0</v>
      </c>
      <c r="Q18" s="138">
        <f t="shared" si="21"/>
        <v>0</v>
      </c>
      <c r="R18" s="138">
        <f>R19+R25-R22</f>
        <v>384970.79999999999</v>
      </c>
      <c r="S18" s="138">
        <f t="shared" si="22"/>
        <v>376734.79999999999</v>
      </c>
      <c r="T18" s="138">
        <f t="shared" si="22"/>
        <v>374761.60000000003</v>
      </c>
      <c r="U18" s="138">
        <f t="shared" si="22"/>
        <v>374761.60000000003</v>
      </c>
      <c r="V18" s="138">
        <f t="shared" si="22"/>
        <v>374761.60000000003</v>
      </c>
      <c r="W18" s="138">
        <f t="shared" si="22"/>
        <v>374761.60000000003</v>
      </c>
      <c r="X18" s="138">
        <f t="shared" ref="X18:X46" si="25">SUM(R18:W18)</f>
        <v>2260752</v>
      </c>
      <c r="Y18" s="103" t="s">
        <v>121</v>
      </c>
      <c r="Z18" s="78"/>
      <c r="AA18" s="78"/>
    </row>
    <row r="19" ht="27.75" customHeight="1">
      <c r="A19" s="63" t="s">
        <v>48</v>
      </c>
      <c r="B19" s="64" t="s">
        <v>31</v>
      </c>
      <c r="C19" s="64"/>
      <c r="D19" s="65">
        <f>383385.7+1346.1</f>
        <v>384731.79999999999</v>
      </c>
      <c r="E19" s="65">
        <v>376299.29999999999</v>
      </c>
      <c r="F19" s="65">
        <v>374761.60000000003</v>
      </c>
      <c r="G19" s="65">
        <v>374761.60000000003</v>
      </c>
      <c r="H19" s="65">
        <v>374761.60000000003</v>
      </c>
      <c r="I19" s="65">
        <v>374761.60000000003</v>
      </c>
      <c r="J19" s="65">
        <f t="shared" si="24"/>
        <v>2260077.5</v>
      </c>
      <c r="K19" s="65">
        <f t="shared" si="23"/>
        <v>0</v>
      </c>
      <c r="L19" s="65">
        <f t="shared" si="21"/>
        <v>0</v>
      </c>
      <c r="M19" s="65">
        <f t="shared" si="21"/>
        <v>0</v>
      </c>
      <c r="N19" s="65">
        <f t="shared" si="21"/>
        <v>0</v>
      </c>
      <c r="O19" s="65">
        <f t="shared" si="21"/>
        <v>0</v>
      </c>
      <c r="P19" s="65">
        <f t="shared" si="21"/>
        <v>0</v>
      </c>
      <c r="Q19" s="65">
        <f t="shared" si="21"/>
        <v>0</v>
      </c>
      <c r="R19" s="65">
        <f>383385.7+1346.1</f>
        <v>384731.79999999999</v>
      </c>
      <c r="S19" s="65">
        <v>376299.29999999999</v>
      </c>
      <c r="T19" s="65">
        <v>374761.60000000003</v>
      </c>
      <c r="U19" s="65">
        <v>374761.60000000003</v>
      </c>
      <c r="V19" s="65">
        <v>374761.60000000003</v>
      </c>
      <c r="W19" s="65">
        <v>374761.60000000003</v>
      </c>
      <c r="X19" s="65">
        <f t="shared" si="25"/>
        <v>2260077.5</v>
      </c>
      <c r="Y19" s="139"/>
    </row>
    <row r="20" ht="30">
      <c r="A20" s="63" t="s">
        <v>49</v>
      </c>
      <c r="B20" s="66"/>
      <c r="C20" s="67" t="s">
        <v>33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f t="shared" si="23"/>
        <v>0</v>
      </c>
      <c r="L20" s="65">
        <f t="shared" si="21"/>
        <v>0</v>
      </c>
      <c r="M20" s="65">
        <f t="shared" si="21"/>
        <v>0</v>
      </c>
      <c r="N20" s="65">
        <f t="shared" si="21"/>
        <v>0</v>
      </c>
      <c r="O20" s="65">
        <f t="shared" si="21"/>
        <v>0</v>
      </c>
      <c r="P20" s="65">
        <f t="shared" si="21"/>
        <v>0</v>
      </c>
      <c r="Q20" s="65">
        <f t="shared" si="21"/>
        <v>0</v>
      </c>
      <c r="R20" s="65">
        <v>0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139"/>
    </row>
    <row r="21" ht="45">
      <c r="A21" s="63" t="s">
        <v>50</v>
      </c>
      <c r="B21" s="66"/>
      <c r="C21" s="67" t="s">
        <v>35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f t="shared" si="23"/>
        <v>0</v>
      </c>
      <c r="L21" s="65">
        <f t="shared" si="21"/>
        <v>0</v>
      </c>
      <c r="M21" s="65">
        <f t="shared" si="21"/>
        <v>0</v>
      </c>
      <c r="N21" s="65">
        <f t="shared" si="21"/>
        <v>0</v>
      </c>
      <c r="O21" s="65">
        <f t="shared" si="21"/>
        <v>0</v>
      </c>
      <c r="P21" s="65">
        <f t="shared" si="21"/>
        <v>0</v>
      </c>
      <c r="Q21" s="65">
        <f t="shared" si="21"/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65">
        <v>0</v>
      </c>
      <c r="X21" s="65">
        <v>0</v>
      </c>
      <c r="Y21" s="139"/>
    </row>
    <row r="22" ht="30" customHeight="1">
      <c r="A22" s="63" t="s">
        <v>51</v>
      </c>
      <c r="B22" s="66"/>
      <c r="C22" s="68" t="s">
        <v>37</v>
      </c>
      <c r="D22" s="65">
        <v>1354</v>
      </c>
      <c r="E22" s="65">
        <v>1619</v>
      </c>
      <c r="F22" s="65">
        <v>0</v>
      </c>
      <c r="G22" s="65">
        <v>0</v>
      </c>
      <c r="H22" s="65">
        <v>0</v>
      </c>
      <c r="I22" s="65">
        <v>0</v>
      </c>
      <c r="J22" s="65">
        <f t="shared" si="24"/>
        <v>2973</v>
      </c>
      <c r="K22" s="65">
        <f t="shared" si="23"/>
        <v>0</v>
      </c>
      <c r="L22" s="65">
        <f t="shared" si="21"/>
        <v>0</v>
      </c>
      <c r="M22" s="65">
        <f t="shared" si="21"/>
        <v>0</v>
      </c>
      <c r="N22" s="65">
        <f t="shared" si="21"/>
        <v>0</v>
      </c>
      <c r="O22" s="65">
        <f t="shared" si="21"/>
        <v>0</v>
      </c>
      <c r="P22" s="65">
        <f t="shared" si="21"/>
        <v>0</v>
      </c>
      <c r="Q22" s="65">
        <f t="shared" si="21"/>
        <v>0</v>
      </c>
      <c r="R22" s="65">
        <v>1354</v>
      </c>
      <c r="S22" s="65">
        <v>1619</v>
      </c>
      <c r="T22" s="65">
        <v>0</v>
      </c>
      <c r="U22" s="65">
        <v>0</v>
      </c>
      <c r="V22" s="65">
        <v>0</v>
      </c>
      <c r="W22" s="65">
        <v>0</v>
      </c>
      <c r="X22" s="65">
        <f t="shared" si="25"/>
        <v>2973</v>
      </c>
      <c r="Y22" s="139"/>
    </row>
    <row r="23" ht="45">
      <c r="A23" s="63" t="s">
        <v>52</v>
      </c>
      <c r="B23" s="66"/>
      <c r="C23" s="69" t="s">
        <v>39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f t="shared" si="23"/>
        <v>0</v>
      </c>
      <c r="L23" s="65">
        <f t="shared" si="21"/>
        <v>0</v>
      </c>
      <c r="M23" s="65">
        <f t="shared" si="21"/>
        <v>0</v>
      </c>
      <c r="N23" s="65">
        <f t="shared" si="21"/>
        <v>0</v>
      </c>
      <c r="O23" s="65">
        <f t="shared" si="21"/>
        <v>0</v>
      </c>
      <c r="P23" s="65">
        <f t="shared" si="21"/>
        <v>0</v>
      </c>
      <c r="Q23" s="65">
        <f t="shared" si="21"/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65">
        <v>0</v>
      </c>
      <c r="X23" s="65">
        <v>0</v>
      </c>
      <c r="Y23" s="139"/>
    </row>
    <row r="24" ht="33" customHeight="1">
      <c r="A24" s="63" t="s">
        <v>53</v>
      </c>
      <c r="B24" s="70" t="s">
        <v>41</v>
      </c>
      <c r="C24" s="70"/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f t="shared" si="23"/>
        <v>0</v>
      </c>
      <c r="L24" s="65">
        <f t="shared" si="21"/>
        <v>0</v>
      </c>
      <c r="M24" s="65">
        <f t="shared" si="21"/>
        <v>0</v>
      </c>
      <c r="N24" s="65">
        <f t="shared" si="21"/>
        <v>0</v>
      </c>
      <c r="O24" s="65">
        <f t="shared" si="21"/>
        <v>0</v>
      </c>
      <c r="P24" s="65">
        <f t="shared" si="21"/>
        <v>0</v>
      </c>
      <c r="Q24" s="65">
        <f t="shared" si="21"/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5">
        <v>0</v>
      </c>
      <c r="X24" s="65">
        <v>0</v>
      </c>
      <c r="Y24" s="139"/>
    </row>
    <row r="25" ht="57" customHeight="1">
      <c r="A25" s="63" t="s">
        <v>54</v>
      </c>
      <c r="B25" s="64" t="s">
        <v>43</v>
      </c>
      <c r="C25" s="64"/>
      <c r="D25" s="65">
        <v>1593</v>
      </c>
      <c r="E25" s="65">
        <v>2054.5</v>
      </c>
      <c r="F25" s="65">
        <v>0</v>
      </c>
      <c r="G25" s="65">
        <v>0</v>
      </c>
      <c r="H25" s="65">
        <v>0</v>
      </c>
      <c r="I25" s="65">
        <v>0</v>
      </c>
      <c r="J25" s="65">
        <f t="shared" si="24"/>
        <v>3647.5</v>
      </c>
      <c r="K25" s="65">
        <f t="shared" si="23"/>
        <v>0</v>
      </c>
      <c r="L25" s="65">
        <f t="shared" si="23"/>
        <v>0</v>
      </c>
      <c r="M25" s="65">
        <f t="shared" si="23"/>
        <v>0</v>
      </c>
      <c r="N25" s="65">
        <f t="shared" si="23"/>
        <v>0</v>
      </c>
      <c r="O25" s="65">
        <f t="shared" si="23"/>
        <v>0</v>
      </c>
      <c r="P25" s="65">
        <f t="shared" si="23"/>
        <v>0</v>
      </c>
      <c r="Q25" s="65">
        <f t="shared" si="23"/>
        <v>0</v>
      </c>
      <c r="R25" s="65">
        <v>1593</v>
      </c>
      <c r="S25" s="65">
        <v>2054.5</v>
      </c>
      <c r="T25" s="65">
        <v>0</v>
      </c>
      <c r="U25" s="65">
        <v>0</v>
      </c>
      <c r="V25" s="65">
        <v>0</v>
      </c>
      <c r="W25" s="65">
        <v>0</v>
      </c>
      <c r="X25" s="65">
        <f t="shared" si="25"/>
        <v>3647.5</v>
      </c>
      <c r="Y25" s="139"/>
    </row>
    <row r="26" ht="57" customHeight="1">
      <c r="A26" s="63" t="s">
        <v>55</v>
      </c>
      <c r="B26" s="64" t="s">
        <v>45</v>
      </c>
      <c r="C26" s="64"/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f t="shared" si="23"/>
        <v>0</v>
      </c>
      <c r="L26" s="65">
        <f t="shared" si="23"/>
        <v>0</v>
      </c>
      <c r="M26" s="65">
        <f t="shared" si="23"/>
        <v>0</v>
      </c>
      <c r="N26" s="65">
        <f t="shared" si="23"/>
        <v>0</v>
      </c>
      <c r="O26" s="65">
        <f t="shared" si="23"/>
        <v>0</v>
      </c>
      <c r="P26" s="65">
        <f t="shared" si="23"/>
        <v>0</v>
      </c>
      <c r="Q26" s="65">
        <f t="shared" si="23"/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139"/>
    </row>
    <row r="27" ht="93.75" customHeight="1">
      <c r="A27" s="140" t="s">
        <v>17</v>
      </c>
      <c r="B27" s="59" t="s">
        <v>122</v>
      </c>
      <c r="C27" s="59"/>
      <c r="D27" s="141">
        <f>D28</f>
        <v>161.80000000000001</v>
      </c>
      <c r="E27" s="141">
        <f t="shared" ref="E27:I45" si="26">E28</f>
        <v>347.80000000000001</v>
      </c>
      <c r="F27" s="141">
        <f t="shared" si="26"/>
        <v>347.80000000000001</v>
      </c>
      <c r="G27" s="141">
        <f t="shared" si="26"/>
        <v>347.80000000000001</v>
      </c>
      <c r="H27" s="141">
        <f t="shared" si="26"/>
        <v>347.80000000000001</v>
      </c>
      <c r="I27" s="141">
        <f t="shared" si="26"/>
        <v>347.80000000000001</v>
      </c>
      <c r="J27" s="141">
        <f t="shared" si="24"/>
        <v>1900.8</v>
      </c>
      <c r="K27" s="138">
        <f t="shared" si="23"/>
        <v>-16.300000000000011</v>
      </c>
      <c r="L27" s="138">
        <f t="shared" si="23"/>
        <v>0</v>
      </c>
      <c r="M27" s="138">
        <f t="shared" si="23"/>
        <v>0</v>
      </c>
      <c r="N27" s="138">
        <f t="shared" si="23"/>
        <v>0</v>
      </c>
      <c r="O27" s="138">
        <f t="shared" si="23"/>
        <v>0</v>
      </c>
      <c r="P27" s="138">
        <f t="shared" si="23"/>
        <v>0</v>
      </c>
      <c r="Q27" s="138">
        <f t="shared" si="23"/>
        <v>-16.299999999999955</v>
      </c>
      <c r="R27" s="141">
        <f>R28</f>
        <v>145.5</v>
      </c>
      <c r="S27" s="141">
        <f t="shared" ref="S27:W45" si="27">S28</f>
        <v>347.80000000000001</v>
      </c>
      <c r="T27" s="141">
        <f t="shared" si="27"/>
        <v>347.80000000000001</v>
      </c>
      <c r="U27" s="141">
        <f t="shared" si="27"/>
        <v>347.80000000000001</v>
      </c>
      <c r="V27" s="141">
        <f t="shared" si="27"/>
        <v>347.80000000000001</v>
      </c>
      <c r="W27" s="141">
        <f t="shared" si="27"/>
        <v>347.80000000000001</v>
      </c>
      <c r="X27" s="141">
        <f t="shared" si="25"/>
        <v>1884.5</v>
      </c>
      <c r="Y27" s="103" t="s">
        <v>119</v>
      </c>
    </row>
    <row r="28" ht="15">
      <c r="A28" s="63" t="s">
        <v>61</v>
      </c>
      <c r="B28" s="64" t="s">
        <v>31</v>
      </c>
      <c r="C28" s="64"/>
      <c r="D28" s="142">
        <v>161.80000000000001</v>
      </c>
      <c r="E28" s="142">
        <v>347.80000000000001</v>
      </c>
      <c r="F28" s="142">
        <v>347.80000000000001</v>
      </c>
      <c r="G28" s="142">
        <v>347.80000000000001</v>
      </c>
      <c r="H28" s="142">
        <v>347.80000000000001</v>
      </c>
      <c r="I28" s="142">
        <v>347.80000000000001</v>
      </c>
      <c r="J28" s="142">
        <f t="shared" si="24"/>
        <v>1900.8</v>
      </c>
      <c r="K28" s="65">
        <f t="shared" si="23"/>
        <v>-16.300000000000011</v>
      </c>
      <c r="L28" s="65">
        <f t="shared" si="23"/>
        <v>0</v>
      </c>
      <c r="M28" s="65">
        <f t="shared" si="23"/>
        <v>0</v>
      </c>
      <c r="N28" s="65">
        <f t="shared" si="23"/>
        <v>0</v>
      </c>
      <c r="O28" s="65">
        <f t="shared" si="23"/>
        <v>0</v>
      </c>
      <c r="P28" s="65">
        <f t="shared" si="23"/>
        <v>0</v>
      </c>
      <c r="Q28" s="65">
        <f t="shared" si="23"/>
        <v>-16.299999999999955</v>
      </c>
      <c r="R28" s="142">
        <v>145.5</v>
      </c>
      <c r="S28" s="142">
        <v>347.80000000000001</v>
      </c>
      <c r="T28" s="142">
        <v>347.80000000000001</v>
      </c>
      <c r="U28" s="142">
        <v>347.80000000000001</v>
      </c>
      <c r="V28" s="142">
        <v>347.80000000000001</v>
      </c>
      <c r="W28" s="142">
        <v>347.80000000000001</v>
      </c>
      <c r="X28" s="142">
        <f t="shared" si="25"/>
        <v>1884.5</v>
      </c>
      <c r="Y28" s="139"/>
    </row>
    <row r="29" ht="30">
      <c r="A29" s="63" t="s">
        <v>62</v>
      </c>
      <c r="B29" s="66"/>
      <c r="C29" s="67" t="s">
        <v>33</v>
      </c>
      <c r="D29" s="142">
        <v>0</v>
      </c>
      <c r="E29" s="142">
        <v>0</v>
      </c>
      <c r="F29" s="142">
        <v>0</v>
      </c>
      <c r="G29" s="142">
        <v>0</v>
      </c>
      <c r="H29" s="142">
        <v>0</v>
      </c>
      <c r="I29" s="142">
        <v>0</v>
      </c>
      <c r="J29" s="142">
        <v>0</v>
      </c>
      <c r="K29" s="65">
        <f t="shared" si="23"/>
        <v>0</v>
      </c>
      <c r="L29" s="65">
        <f t="shared" si="23"/>
        <v>0</v>
      </c>
      <c r="M29" s="65">
        <f t="shared" si="23"/>
        <v>0</v>
      </c>
      <c r="N29" s="65">
        <f t="shared" si="23"/>
        <v>0</v>
      </c>
      <c r="O29" s="65">
        <f t="shared" si="23"/>
        <v>0</v>
      </c>
      <c r="P29" s="65">
        <f t="shared" si="23"/>
        <v>0</v>
      </c>
      <c r="Q29" s="65">
        <f t="shared" si="23"/>
        <v>0</v>
      </c>
      <c r="R29" s="142">
        <v>0</v>
      </c>
      <c r="S29" s="142">
        <v>0</v>
      </c>
      <c r="T29" s="142">
        <v>0</v>
      </c>
      <c r="U29" s="142">
        <v>0</v>
      </c>
      <c r="V29" s="142">
        <v>0</v>
      </c>
      <c r="W29" s="142">
        <v>0</v>
      </c>
      <c r="X29" s="142">
        <v>0</v>
      </c>
      <c r="Y29" s="139"/>
    </row>
    <row r="30" ht="45">
      <c r="A30" s="63" t="s">
        <v>63</v>
      </c>
      <c r="B30" s="66"/>
      <c r="C30" s="67" t="s">
        <v>35</v>
      </c>
      <c r="D30" s="142">
        <v>0</v>
      </c>
      <c r="E30" s="142">
        <v>0</v>
      </c>
      <c r="F30" s="142">
        <v>0</v>
      </c>
      <c r="G30" s="142">
        <v>0</v>
      </c>
      <c r="H30" s="142">
        <v>0</v>
      </c>
      <c r="I30" s="142">
        <v>0</v>
      </c>
      <c r="J30" s="142">
        <v>0</v>
      </c>
      <c r="K30" s="65">
        <f t="shared" si="23"/>
        <v>0</v>
      </c>
      <c r="L30" s="65">
        <f t="shared" si="23"/>
        <v>0</v>
      </c>
      <c r="M30" s="65">
        <f t="shared" si="23"/>
        <v>0</v>
      </c>
      <c r="N30" s="65">
        <f t="shared" si="23"/>
        <v>0</v>
      </c>
      <c r="O30" s="65">
        <f t="shared" si="23"/>
        <v>0</v>
      </c>
      <c r="P30" s="65">
        <f t="shared" si="23"/>
        <v>0</v>
      </c>
      <c r="Q30" s="65">
        <f t="shared" si="23"/>
        <v>0</v>
      </c>
      <c r="R30" s="142">
        <v>0</v>
      </c>
      <c r="S30" s="142">
        <v>0</v>
      </c>
      <c r="T30" s="142">
        <v>0</v>
      </c>
      <c r="U30" s="142">
        <v>0</v>
      </c>
      <c r="V30" s="142">
        <v>0</v>
      </c>
      <c r="W30" s="142">
        <v>0</v>
      </c>
      <c r="X30" s="142">
        <v>0</v>
      </c>
      <c r="Y30" s="139"/>
    </row>
    <row r="31" ht="15">
      <c r="A31" s="63" t="s">
        <v>64</v>
      </c>
      <c r="B31" s="66"/>
      <c r="C31" s="68" t="s">
        <v>37</v>
      </c>
      <c r="D31" s="142">
        <v>0</v>
      </c>
      <c r="E31" s="142">
        <v>0</v>
      </c>
      <c r="F31" s="142">
        <v>0</v>
      </c>
      <c r="G31" s="142">
        <v>0</v>
      </c>
      <c r="H31" s="142">
        <v>0</v>
      </c>
      <c r="I31" s="142">
        <v>0</v>
      </c>
      <c r="J31" s="142">
        <v>0</v>
      </c>
      <c r="K31" s="65">
        <f t="shared" si="23"/>
        <v>0</v>
      </c>
      <c r="L31" s="65">
        <f t="shared" si="23"/>
        <v>0</v>
      </c>
      <c r="M31" s="65">
        <f t="shared" si="23"/>
        <v>0</v>
      </c>
      <c r="N31" s="65">
        <f t="shared" si="23"/>
        <v>0</v>
      </c>
      <c r="O31" s="65">
        <f t="shared" si="23"/>
        <v>0</v>
      </c>
      <c r="P31" s="65">
        <f t="shared" si="23"/>
        <v>0</v>
      </c>
      <c r="Q31" s="65">
        <f t="shared" si="23"/>
        <v>0</v>
      </c>
      <c r="R31" s="142">
        <v>0</v>
      </c>
      <c r="S31" s="142">
        <v>0</v>
      </c>
      <c r="T31" s="142">
        <v>0</v>
      </c>
      <c r="U31" s="142">
        <v>0</v>
      </c>
      <c r="V31" s="142">
        <v>0</v>
      </c>
      <c r="W31" s="142">
        <v>0</v>
      </c>
      <c r="X31" s="142">
        <v>0</v>
      </c>
      <c r="Y31" s="139"/>
    </row>
    <row r="32" ht="45">
      <c r="A32" s="63" t="s">
        <v>65</v>
      </c>
      <c r="B32" s="66"/>
      <c r="C32" s="69" t="s">
        <v>39</v>
      </c>
      <c r="D32" s="142">
        <v>0</v>
      </c>
      <c r="E32" s="142">
        <v>0</v>
      </c>
      <c r="F32" s="142">
        <v>0</v>
      </c>
      <c r="G32" s="142">
        <v>0</v>
      </c>
      <c r="H32" s="142">
        <v>0</v>
      </c>
      <c r="I32" s="142">
        <v>0</v>
      </c>
      <c r="J32" s="142">
        <v>0</v>
      </c>
      <c r="K32" s="65">
        <f t="shared" si="23"/>
        <v>0</v>
      </c>
      <c r="L32" s="65">
        <f t="shared" si="23"/>
        <v>0</v>
      </c>
      <c r="M32" s="65">
        <f t="shared" si="23"/>
        <v>0</v>
      </c>
      <c r="N32" s="65">
        <f t="shared" si="23"/>
        <v>0</v>
      </c>
      <c r="O32" s="65">
        <f t="shared" si="23"/>
        <v>0</v>
      </c>
      <c r="P32" s="65">
        <f t="shared" si="23"/>
        <v>0</v>
      </c>
      <c r="Q32" s="65">
        <f t="shared" si="23"/>
        <v>0</v>
      </c>
      <c r="R32" s="142">
        <v>0</v>
      </c>
      <c r="S32" s="142">
        <v>0</v>
      </c>
      <c r="T32" s="142">
        <v>0</v>
      </c>
      <c r="U32" s="142">
        <v>0</v>
      </c>
      <c r="V32" s="142">
        <v>0</v>
      </c>
      <c r="W32" s="142">
        <v>0</v>
      </c>
      <c r="X32" s="142">
        <v>0</v>
      </c>
      <c r="Y32" s="139"/>
    </row>
    <row r="33" ht="33" customHeight="1">
      <c r="A33" s="63" t="s">
        <v>66</v>
      </c>
      <c r="B33" s="70" t="s">
        <v>41</v>
      </c>
      <c r="C33" s="70"/>
      <c r="D33" s="142">
        <v>0</v>
      </c>
      <c r="E33" s="142">
        <v>0</v>
      </c>
      <c r="F33" s="142">
        <v>0</v>
      </c>
      <c r="G33" s="142">
        <v>0</v>
      </c>
      <c r="H33" s="142">
        <v>0</v>
      </c>
      <c r="I33" s="142">
        <v>0</v>
      </c>
      <c r="J33" s="142">
        <v>0</v>
      </c>
      <c r="K33" s="65">
        <f t="shared" si="23"/>
        <v>0</v>
      </c>
      <c r="L33" s="65">
        <f t="shared" si="23"/>
        <v>0</v>
      </c>
      <c r="M33" s="65">
        <f t="shared" si="23"/>
        <v>0</v>
      </c>
      <c r="N33" s="65">
        <f t="shared" si="23"/>
        <v>0</v>
      </c>
      <c r="O33" s="65">
        <f t="shared" si="23"/>
        <v>0</v>
      </c>
      <c r="P33" s="65">
        <f t="shared" si="23"/>
        <v>0</v>
      </c>
      <c r="Q33" s="65">
        <f t="shared" si="23"/>
        <v>0</v>
      </c>
      <c r="R33" s="142">
        <v>0</v>
      </c>
      <c r="S33" s="142">
        <v>0</v>
      </c>
      <c r="T33" s="142">
        <v>0</v>
      </c>
      <c r="U33" s="142">
        <v>0</v>
      </c>
      <c r="V33" s="142">
        <v>0</v>
      </c>
      <c r="W33" s="142">
        <v>0</v>
      </c>
      <c r="X33" s="142">
        <v>0</v>
      </c>
      <c r="Y33" s="139"/>
    </row>
    <row r="34" ht="15">
      <c r="A34" s="63" t="s">
        <v>67</v>
      </c>
      <c r="B34" s="64" t="s">
        <v>43</v>
      </c>
      <c r="C34" s="64"/>
      <c r="D34" s="142">
        <v>0</v>
      </c>
      <c r="E34" s="142">
        <v>0</v>
      </c>
      <c r="F34" s="142">
        <v>0</v>
      </c>
      <c r="G34" s="142">
        <v>0</v>
      </c>
      <c r="H34" s="142">
        <v>0</v>
      </c>
      <c r="I34" s="142">
        <v>0</v>
      </c>
      <c r="J34" s="142">
        <v>0</v>
      </c>
      <c r="K34" s="65">
        <f t="shared" si="23"/>
        <v>0</v>
      </c>
      <c r="L34" s="65">
        <f t="shared" si="23"/>
        <v>0</v>
      </c>
      <c r="M34" s="65">
        <f t="shared" si="23"/>
        <v>0</v>
      </c>
      <c r="N34" s="65">
        <f t="shared" si="23"/>
        <v>0</v>
      </c>
      <c r="O34" s="65">
        <f t="shared" si="23"/>
        <v>0</v>
      </c>
      <c r="P34" s="65">
        <f t="shared" si="23"/>
        <v>0</v>
      </c>
      <c r="Q34" s="65">
        <f t="shared" si="23"/>
        <v>0</v>
      </c>
      <c r="R34" s="142">
        <v>0</v>
      </c>
      <c r="S34" s="142">
        <v>0</v>
      </c>
      <c r="T34" s="142">
        <v>0</v>
      </c>
      <c r="U34" s="142">
        <v>0</v>
      </c>
      <c r="V34" s="142">
        <v>0</v>
      </c>
      <c r="W34" s="142">
        <v>0</v>
      </c>
      <c r="X34" s="142">
        <v>0</v>
      </c>
      <c r="Y34" s="139"/>
    </row>
    <row r="35" ht="15">
      <c r="A35" s="63" t="s">
        <v>88</v>
      </c>
      <c r="B35" s="64" t="s">
        <v>45</v>
      </c>
      <c r="C35" s="64"/>
      <c r="D35" s="142">
        <v>0</v>
      </c>
      <c r="E35" s="142">
        <v>0</v>
      </c>
      <c r="F35" s="142">
        <v>0</v>
      </c>
      <c r="G35" s="142">
        <v>0</v>
      </c>
      <c r="H35" s="142">
        <v>0</v>
      </c>
      <c r="I35" s="142">
        <v>0</v>
      </c>
      <c r="J35" s="142">
        <v>0</v>
      </c>
      <c r="K35" s="65">
        <f t="shared" si="23"/>
        <v>0</v>
      </c>
      <c r="L35" s="65">
        <f t="shared" si="23"/>
        <v>0</v>
      </c>
      <c r="M35" s="65">
        <f t="shared" si="23"/>
        <v>0</v>
      </c>
      <c r="N35" s="65">
        <f t="shared" si="23"/>
        <v>0</v>
      </c>
      <c r="O35" s="65">
        <f t="shared" si="23"/>
        <v>0</v>
      </c>
      <c r="P35" s="65">
        <f t="shared" si="23"/>
        <v>0</v>
      </c>
      <c r="Q35" s="65">
        <f t="shared" si="23"/>
        <v>0</v>
      </c>
      <c r="R35" s="142">
        <v>0</v>
      </c>
      <c r="S35" s="142">
        <v>0</v>
      </c>
      <c r="T35" s="142">
        <v>0</v>
      </c>
      <c r="U35" s="142">
        <v>0</v>
      </c>
      <c r="V35" s="142">
        <v>0</v>
      </c>
      <c r="W35" s="142">
        <v>0</v>
      </c>
      <c r="X35" s="142">
        <v>0</v>
      </c>
      <c r="Y35" s="139"/>
    </row>
    <row r="36" ht="93.75" customHeight="1">
      <c r="A36" s="140" t="s">
        <v>19</v>
      </c>
      <c r="B36" s="59" t="s">
        <v>123</v>
      </c>
      <c r="C36" s="59"/>
      <c r="D36" s="141">
        <f>D37</f>
        <v>63332.799999999996</v>
      </c>
      <c r="E36" s="141">
        <f t="shared" si="26"/>
        <v>61734</v>
      </c>
      <c r="F36" s="141">
        <f t="shared" si="26"/>
        <v>61734</v>
      </c>
      <c r="G36" s="141">
        <f t="shared" si="26"/>
        <v>61734</v>
      </c>
      <c r="H36" s="141">
        <f t="shared" si="26"/>
        <v>61734</v>
      </c>
      <c r="I36" s="141">
        <f t="shared" si="26"/>
        <v>61734</v>
      </c>
      <c r="J36" s="141">
        <f t="shared" si="24"/>
        <v>372002.79999999999</v>
      </c>
      <c r="K36" s="138">
        <f t="shared" si="23"/>
        <v>178.40000000000146</v>
      </c>
      <c r="L36" s="138">
        <f t="shared" si="23"/>
        <v>0</v>
      </c>
      <c r="M36" s="138">
        <f t="shared" si="23"/>
        <v>0</v>
      </c>
      <c r="N36" s="138">
        <f t="shared" si="23"/>
        <v>0</v>
      </c>
      <c r="O36" s="138">
        <f t="shared" si="23"/>
        <v>0</v>
      </c>
      <c r="P36" s="138">
        <f t="shared" si="23"/>
        <v>0</v>
      </c>
      <c r="Q36" s="138">
        <f t="shared" si="23"/>
        <v>178.40000000002328</v>
      </c>
      <c r="R36" s="141">
        <f>R37</f>
        <v>63511.199999999997</v>
      </c>
      <c r="S36" s="141">
        <f t="shared" si="27"/>
        <v>61734</v>
      </c>
      <c r="T36" s="141">
        <f t="shared" si="27"/>
        <v>61734</v>
      </c>
      <c r="U36" s="141">
        <f t="shared" si="27"/>
        <v>61734</v>
      </c>
      <c r="V36" s="141">
        <f t="shared" si="27"/>
        <v>61734</v>
      </c>
      <c r="W36" s="141">
        <f t="shared" si="27"/>
        <v>61734</v>
      </c>
      <c r="X36" s="141">
        <f t="shared" si="25"/>
        <v>372181.20000000001</v>
      </c>
      <c r="Y36" s="103" t="s">
        <v>121</v>
      </c>
    </row>
    <row r="37" ht="15">
      <c r="A37" s="63" t="s">
        <v>95</v>
      </c>
      <c r="B37" s="64" t="s">
        <v>31</v>
      </c>
      <c r="C37" s="64"/>
      <c r="D37" s="142">
        <f>61924.7+1346.1+62</f>
        <v>63332.799999999996</v>
      </c>
      <c r="E37" s="142">
        <v>61734</v>
      </c>
      <c r="F37" s="142">
        <v>61734</v>
      </c>
      <c r="G37" s="142">
        <v>61734</v>
      </c>
      <c r="H37" s="142">
        <v>61734</v>
      </c>
      <c r="I37" s="142">
        <v>61734</v>
      </c>
      <c r="J37" s="142">
        <f t="shared" si="24"/>
        <v>372002.79999999999</v>
      </c>
      <c r="K37" s="65">
        <f t="shared" si="23"/>
        <v>178.40000000000146</v>
      </c>
      <c r="L37" s="65">
        <f t="shared" si="23"/>
        <v>0</v>
      </c>
      <c r="M37" s="65">
        <f t="shared" si="23"/>
        <v>0</v>
      </c>
      <c r="N37" s="65">
        <f t="shared" si="23"/>
        <v>0</v>
      </c>
      <c r="O37" s="65">
        <f t="shared" si="23"/>
        <v>0</v>
      </c>
      <c r="P37" s="65">
        <f t="shared" si="23"/>
        <v>0</v>
      </c>
      <c r="Q37" s="65">
        <f t="shared" si="23"/>
        <v>178.40000000002328</v>
      </c>
      <c r="R37" s="142">
        <f>61924.7+1346.1+62+16.3+162.1</f>
        <v>63511.199999999997</v>
      </c>
      <c r="S37" s="142">
        <v>61734</v>
      </c>
      <c r="T37" s="142">
        <v>61734</v>
      </c>
      <c r="U37" s="142">
        <v>61734</v>
      </c>
      <c r="V37" s="142">
        <v>61734</v>
      </c>
      <c r="W37" s="142">
        <v>61734</v>
      </c>
      <c r="X37" s="142">
        <f t="shared" si="25"/>
        <v>372181.20000000001</v>
      </c>
      <c r="Y37" s="139"/>
    </row>
    <row r="38" ht="30">
      <c r="A38" s="63" t="s">
        <v>96</v>
      </c>
      <c r="B38" s="66"/>
      <c r="C38" s="67" t="s">
        <v>33</v>
      </c>
      <c r="D38" s="142">
        <v>0</v>
      </c>
      <c r="E38" s="142">
        <v>0</v>
      </c>
      <c r="F38" s="142">
        <v>0</v>
      </c>
      <c r="G38" s="142">
        <v>0</v>
      </c>
      <c r="H38" s="142">
        <v>0</v>
      </c>
      <c r="I38" s="142">
        <v>0</v>
      </c>
      <c r="J38" s="142">
        <v>0</v>
      </c>
      <c r="K38" s="65">
        <f t="shared" si="23"/>
        <v>0</v>
      </c>
      <c r="L38" s="65">
        <f t="shared" si="23"/>
        <v>0</v>
      </c>
      <c r="M38" s="65">
        <f t="shared" si="23"/>
        <v>0</v>
      </c>
      <c r="N38" s="65">
        <f t="shared" si="23"/>
        <v>0</v>
      </c>
      <c r="O38" s="65">
        <f t="shared" si="23"/>
        <v>0</v>
      </c>
      <c r="P38" s="65">
        <f t="shared" si="23"/>
        <v>0</v>
      </c>
      <c r="Q38" s="65">
        <f t="shared" si="23"/>
        <v>0</v>
      </c>
      <c r="R38" s="142">
        <v>0</v>
      </c>
      <c r="S38" s="142">
        <v>0</v>
      </c>
      <c r="T38" s="142">
        <v>0</v>
      </c>
      <c r="U38" s="142">
        <v>0</v>
      </c>
      <c r="V38" s="142">
        <v>0</v>
      </c>
      <c r="W38" s="142">
        <v>0</v>
      </c>
      <c r="X38" s="142">
        <v>0</v>
      </c>
      <c r="Y38" s="139"/>
    </row>
    <row r="39" ht="45">
      <c r="A39" s="63" t="s">
        <v>97</v>
      </c>
      <c r="B39" s="66"/>
      <c r="C39" s="67" t="s">
        <v>35</v>
      </c>
      <c r="D39" s="142">
        <v>0</v>
      </c>
      <c r="E39" s="142">
        <v>0</v>
      </c>
      <c r="F39" s="142">
        <v>0</v>
      </c>
      <c r="G39" s="142">
        <v>0</v>
      </c>
      <c r="H39" s="142">
        <v>0</v>
      </c>
      <c r="I39" s="142">
        <v>0</v>
      </c>
      <c r="J39" s="142">
        <v>0</v>
      </c>
      <c r="K39" s="65">
        <f t="shared" si="23"/>
        <v>0</v>
      </c>
      <c r="L39" s="65">
        <f t="shared" si="23"/>
        <v>0</v>
      </c>
      <c r="M39" s="65">
        <f t="shared" si="23"/>
        <v>0</v>
      </c>
      <c r="N39" s="65">
        <f t="shared" si="23"/>
        <v>0</v>
      </c>
      <c r="O39" s="65">
        <f t="shared" si="23"/>
        <v>0</v>
      </c>
      <c r="P39" s="65">
        <f t="shared" si="23"/>
        <v>0</v>
      </c>
      <c r="Q39" s="65">
        <f t="shared" si="23"/>
        <v>0</v>
      </c>
      <c r="R39" s="142">
        <v>0</v>
      </c>
      <c r="S39" s="142">
        <v>0</v>
      </c>
      <c r="T39" s="142">
        <v>0</v>
      </c>
      <c r="U39" s="142">
        <v>0</v>
      </c>
      <c r="V39" s="142">
        <v>0</v>
      </c>
      <c r="W39" s="142">
        <v>0</v>
      </c>
      <c r="X39" s="142">
        <v>0</v>
      </c>
      <c r="Y39" s="139"/>
    </row>
    <row r="40" ht="15">
      <c r="A40" s="63" t="s">
        <v>98</v>
      </c>
      <c r="B40" s="66"/>
      <c r="C40" s="68" t="s">
        <v>37</v>
      </c>
      <c r="D40" s="142">
        <v>0</v>
      </c>
      <c r="E40" s="142">
        <v>0</v>
      </c>
      <c r="F40" s="142">
        <v>0</v>
      </c>
      <c r="G40" s="142">
        <v>0</v>
      </c>
      <c r="H40" s="142">
        <v>0</v>
      </c>
      <c r="I40" s="142">
        <v>0</v>
      </c>
      <c r="J40" s="142">
        <v>0</v>
      </c>
      <c r="K40" s="65">
        <f t="shared" si="23"/>
        <v>0</v>
      </c>
      <c r="L40" s="65">
        <f t="shared" si="23"/>
        <v>0</v>
      </c>
      <c r="M40" s="65">
        <f t="shared" si="23"/>
        <v>0</v>
      </c>
      <c r="N40" s="65">
        <f t="shared" si="23"/>
        <v>0</v>
      </c>
      <c r="O40" s="65">
        <f t="shared" si="23"/>
        <v>0</v>
      </c>
      <c r="P40" s="65">
        <f t="shared" si="23"/>
        <v>0</v>
      </c>
      <c r="Q40" s="65">
        <f t="shared" si="23"/>
        <v>0</v>
      </c>
      <c r="R40" s="142">
        <v>0</v>
      </c>
      <c r="S40" s="142">
        <v>0</v>
      </c>
      <c r="T40" s="142">
        <v>0</v>
      </c>
      <c r="U40" s="142">
        <v>0</v>
      </c>
      <c r="V40" s="142">
        <v>0</v>
      </c>
      <c r="W40" s="142">
        <v>0</v>
      </c>
      <c r="X40" s="142">
        <v>0</v>
      </c>
      <c r="Y40" s="139"/>
    </row>
    <row r="41" ht="72" customHeight="1">
      <c r="A41" s="63" t="s">
        <v>99</v>
      </c>
      <c r="B41" s="66"/>
      <c r="C41" s="69" t="s">
        <v>39</v>
      </c>
      <c r="D41" s="142">
        <v>0</v>
      </c>
      <c r="E41" s="142">
        <v>0</v>
      </c>
      <c r="F41" s="142">
        <v>0</v>
      </c>
      <c r="G41" s="142">
        <v>0</v>
      </c>
      <c r="H41" s="142">
        <v>0</v>
      </c>
      <c r="I41" s="142">
        <v>0</v>
      </c>
      <c r="J41" s="142">
        <v>0</v>
      </c>
      <c r="K41" s="65">
        <f t="shared" si="23"/>
        <v>0</v>
      </c>
      <c r="L41" s="65">
        <f t="shared" si="23"/>
        <v>0</v>
      </c>
      <c r="M41" s="65">
        <f t="shared" si="23"/>
        <v>0</v>
      </c>
      <c r="N41" s="65">
        <f t="shared" si="23"/>
        <v>0</v>
      </c>
      <c r="O41" s="65">
        <f t="shared" si="23"/>
        <v>0</v>
      </c>
      <c r="P41" s="65">
        <f t="shared" si="23"/>
        <v>0</v>
      </c>
      <c r="Q41" s="65">
        <f t="shared" si="23"/>
        <v>0</v>
      </c>
      <c r="R41" s="142">
        <v>0</v>
      </c>
      <c r="S41" s="142">
        <v>0</v>
      </c>
      <c r="T41" s="142">
        <v>0</v>
      </c>
      <c r="U41" s="142">
        <v>0</v>
      </c>
      <c r="V41" s="142">
        <v>0</v>
      </c>
      <c r="W41" s="142">
        <v>0</v>
      </c>
      <c r="X41" s="142">
        <v>0</v>
      </c>
      <c r="Y41" s="139"/>
    </row>
    <row r="42" ht="45" customHeight="1">
      <c r="A42" s="63" t="s">
        <v>100</v>
      </c>
      <c r="B42" s="70" t="s">
        <v>41</v>
      </c>
      <c r="C42" s="70"/>
      <c r="D42" s="142">
        <v>0</v>
      </c>
      <c r="E42" s="142">
        <v>0</v>
      </c>
      <c r="F42" s="142">
        <v>0</v>
      </c>
      <c r="G42" s="142">
        <v>0</v>
      </c>
      <c r="H42" s="142">
        <v>0</v>
      </c>
      <c r="I42" s="142">
        <v>0</v>
      </c>
      <c r="J42" s="142">
        <v>0</v>
      </c>
      <c r="K42" s="65">
        <f t="shared" si="23"/>
        <v>0</v>
      </c>
      <c r="L42" s="65">
        <f t="shared" si="23"/>
        <v>0</v>
      </c>
      <c r="M42" s="65">
        <f t="shared" si="23"/>
        <v>0</v>
      </c>
      <c r="N42" s="65">
        <f t="shared" si="23"/>
        <v>0</v>
      </c>
      <c r="O42" s="65">
        <f t="shared" si="23"/>
        <v>0</v>
      </c>
      <c r="P42" s="65">
        <f t="shared" si="23"/>
        <v>0</v>
      </c>
      <c r="Q42" s="65">
        <f t="shared" si="23"/>
        <v>0</v>
      </c>
      <c r="R42" s="142">
        <v>0</v>
      </c>
      <c r="S42" s="142">
        <v>0</v>
      </c>
      <c r="T42" s="142">
        <v>0</v>
      </c>
      <c r="U42" s="142">
        <v>0</v>
      </c>
      <c r="V42" s="142">
        <v>0</v>
      </c>
      <c r="W42" s="142">
        <v>0</v>
      </c>
      <c r="X42" s="142">
        <v>0</v>
      </c>
      <c r="Y42" s="139"/>
    </row>
    <row r="43" ht="45" customHeight="1">
      <c r="A43" s="63" t="s">
        <v>101</v>
      </c>
      <c r="B43" s="64" t="s">
        <v>43</v>
      </c>
      <c r="C43" s="64"/>
      <c r="D43" s="142">
        <v>0</v>
      </c>
      <c r="E43" s="142">
        <v>0</v>
      </c>
      <c r="F43" s="142">
        <v>0</v>
      </c>
      <c r="G43" s="142">
        <v>0</v>
      </c>
      <c r="H43" s="142">
        <v>0</v>
      </c>
      <c r="I43" s="142">
        <v>0</v>
      </c>
      <c r="J43" s="142">
        <v>0</v>
      </c>
      <c r="K43" s="65">
        <f t="shared" si="23"/>
        <v>0</v>
      </c>
      <c r="L43" s="65">
        <f t="shared" si="23"/>
        <v>0</v>
      </c>
      <c r="M43" s="65">
        <f t="shared" si="23"/>
        <v>0</v>
      </c>
      <c r="N43" s="65">
        <f t="shared" si="23"/>
        <v>0</v>
      </c>
      <c r="O43" s="65">
        <f t="shared" si="23"/>
        <v>0</v>
      </c>
      <c r="P43" s="65">
        <f t="shared" si="23"/>
        <v>0</v>
      </c>
      <c r="Q43" s="65">
        <f t="shared" si="23"/>
        <v>0</v>
      </c>
      <c r="R43" s="142">
        <v>0</v>
      </c>
      <c r="S43" s="142">
        <v>0</v>
      </c>
      <c r="T43" s="142">
        <v>0</v>
      </c>
      <c r="U43" s="142">
        <v>0</v>
      </c>
      <c r="V43" s="142">
        <v>0</v>
      </c>
      <c r="W43" s="142">
        <v>0</v>
      </c>
      <c r="X43" s="142">
        <v>0</v>
      </c>
      <c r="Y43" s="139"/>
    </row>
    <row r="44" ht="45" customHeight="1">
      <c r="A44" s="63" t="s">
        <v>68</v>
      </c>
      <c r="B44" s="64" t="s">
        <v>45</v>
      </c>
      <c r="C44" s="64"/>
      <c r="D44" s="142">
        <v>0</v>
      </c>
      <c r="E44" s="142">
        <v>0</v>
      </c>
      <c r="F44" s="142">
        <v>0</v>
      </c>
      <c r="G44" s="142">
        <v>0</v>
      </c>
      <c r="H44" s="142">
        <v>0</v>
      </c>
      <c r="I44" s="142">
        <v>0</v>
      </c>
      <c r="J44" s="142">
        <v>0</v>
      </c>
      <c r="K44" s="65">
        <f t="shared" si="23"/>
        <v>0</v>
      </c>
      <c r="L44" s="65">
        <f t="shared" si="23"/>
        <v>0</v>
      </c>
      <c r="M44" s="65">
        <f t="shared" si="23"/>
        <v>0</v>
      </c>
      <c r="N44" s="65">
        <f t="shared" si="23"/>
        <v>0</v>
      </c>
      <c r="O44" s="65">
        <f t="shared" si="23"/>
        <v>0</v>
      </c>
      <c r="P44" s="65">
        <f t="shared" si="23"/>
        <v>0</v>
      </c>
      <c r="Q44" s="65">
        <f t="shared" si="23"/>
        <v>0</v>
      </c>
      <c r="R44" s="142">
        <v>0</v>
      </c>
      <c r="S44" s="142">
        <v>0</v>
      </c>
      <c r="T44" s="142">
        <v>0</v>
      </c>
      <c r="U44" s="142">
        <v>0</v>
      </c>
      <c r="V44" s="142">
        <v>0</v>
      </c>
      <c r="W44" s="142">
        <v>0</v>
      </c>
      <c r="X44" s="142">
        <v>0</v>
      </c>
      <c r="Y44" s="139"/>
    </row>
    <row r="45" ht="93.75" customHeight="1">
      <c r="A45" s="140" t="s">
        <v>114</v>
      </c>
      <c r="B45" s="59" t="s">
        <v>124</v>
      </c>
      <c r="C45" s="59"/>
      <c r="D45" s="141">
        <f>D46</f>
        <v>205758.39999999999</v>
      </c>
      <c r="E45" s="141">
        <f t="shared" si="26"/>
        <v>199993.10000000001</v>
      </c>
      <c r="F45" s="141">
        <f t="shared" si="26"/>
        <v>200074.39999999999</v>
      </c>
      <c r="G45" s="141">
        <f t="shared" si="26"/>
        <v>200074.39999999999</v>
      </c>
      <c r="H45" s="141">
        <f t="shared" si="26"/>
        <v>200074.39999999999</v>
      </c>
      <c r="I45" s="141">
        <f t="shared" si="26"/>
        <v>200074.39999999999</v>
      </c>
      <c r="J45" s="141">
        <f t="shared" si="24"/>
        <v>1206049.1000000001</v>
      </c>
      <c r="K45" s="138">
        <f t="shared" si="23"/>
        <v>-162.10000000000582</v>
      </c>
      <c r="L45" s="138">
        <f t="shared" ref="L45:L53" si="28">S45-E45</f>
        <v>0</v>
      </c>
      <c r="M45" s="138">
        <f t="shared" ref="M45:M53" si="29">T45-F45</f>
        <v>0</v>
      </c>
      <c r="N45" s="138">
        <f t="shared" ref="N45:N53" si="30">U45-G45</f>
        <v>0</v>
      </c>
      <c r="O45" s="138">
        <f t="shared" ref="O45:O53" si="31">V45-H45</f>
        <v>0</v>
      </c>
      <c r="P45" s="138">
        <f t="shared" ref="P45:P53" si="32">W45-I45</f>
        <v>0</v>
      </c>
      <c r="Q45" s="138">
        <f t="shared" ref="Q45:Q53" si="33">X45-J45</f>
        <v>-162.10000000009313</v>
      </c>
      <c r="R45" s="141">
        <f>R46</f>
        <v>205596.29999999999</v>
      </c>
      <c r="S45" s="141">
        <f t="shared" si="27"/>
        <v>199993.10000000001</v>
      </c>
      <c r="T45" s="141">
        <f t="shared" si="27"/>
        <v>200074.39999999999</v>
      </c>
      <c r="U45" s="141">
        <f t="shared" si="27"/>
        <v>200074.39999999999</v>
      </c>
      <c r="V45" s="141">
        <f t="shared" si="27"/>
        <v>200074.39999999999</v>
      </c>
      <c r="W45" s="141">
        <f t="shared" si="27"/>
        <v>200074.39999999999</v>
      </c>
      <c r="X45" s="141">
        <f t="shared" si="25"/>
        <v>1205887</v>
      </c>
      <c r="Y45" s="103" t="s">
        <v>125</v>
      </c>
    </row>
    <row r="46" ht="15">
      <c r="A46" s="63" t="s">
        <v>126</v>
      </c>
      <c r="B46" s="64" t="s">
        <v>31</v>
      </c>
      <c r="C46" s="64"/>
      <c r="D46" s="142">
        <v>205758.39999999999</v>
      </c>
      <c r="E46" s="142">
        <v>199993.10000000001</v>
      </c>
      <c r="F46" s="142">
        <v>200074.39999999999</v>
      </c>
      <c r="G46" s="142">
        <v>200074.39999999999</v>
      </c>
      <c r="H46" s="142">
        <v>200074.39999999999</v>
      </c>
      <c r="I46" s="142">
        <v>200074.39999999999</v>
      </c>
      <c r="J46" s="142">
        <f t="shared" si="24"/>
        <v>1206049.1000000001</v>
      </c>
      <c r="K46" s="65">
        <f t="shared" si="23"/>
        <v>-162.10000000000582</v>
      </c>
      <c r="L46" s="65">
        <f t="shared" si="28"/>
        <v>0</v>
      </c>
      <c r="M46" s="65">
        <f t="shared" si="29"/>
        <v>0</v>
      </c>
      <c r="N46" s="65">
        <f t="shared" si="30"/>
        <v>0</v>
      </c>
      <c r="O46" s="65">
        <f t="shared" si="31"/>
        <v>0</v>
      </c>
      <c r="P46" s="65">
        <f t="shared" si="32"/>
        <v>0</v>
      </c>
      <c r="Q46" s="65">
        <f t="shared" si="33"/>
        <v>-162.10000000009313</v>
      </c>
      <c r="R46" s="142">
        <v>205596.29999999999</v>
      </c>
      <c r="S46" s="142">
        <v>199993.10000000001</v>
      </c>
      <c r="T46" s="142">
        <v>200074.39999999999</v>
      </c>
      <c r="U46" s="142">
        <v>200074.39999999999</v>
      </c>
      <c r="V46" s="142">
        <v>200074.39999999999</v>
      </c>
      <c r="W46" s="142">
        <v>200074.39999999999</v>
      </c>
      <c r="X46" s="142">
        <f t="shared" si="25"/>
        <v>1205887</v>
      </c>
      <c r="Y46" s="139"/>
    </row>
    <row r="47" ht="30">
      <c r="A47" s="63" t="s">
        <v>127</v>
      </c>
      <c r="B47" s="66"/>
      <c r="C47" s="67" t="s">
        <v>33</v>
      </c>
      <c r="D47" s="142">
        <v>0</v>
      </c>
      <c r="E47" s="142">
        <v>0</v>
      </c>
      <c r="F47" s="142">
        <v>0</v>
      </c>
      <c r="G47" s="142">
        <v>0</v>
      </c>
      <c r="H47" s="142">
        <v>0</v>
      </c>
      <c r="I47" s="142">
        <v>0</v>
      </c>
      <c r="J47" s="142">
        <v>0</v>
      </c>
      <c r="K47" s="65">
        <f t="shared" si="23"/>
        <v>0</v>
      </c>
      <c r="L47" s="65">
        <f t="shared" si="28"/>
        <v>0</v>
      </c>
      <c r="M47" s="65">
        <f t="shared" si="29"/>
        <v>0</v>
      </c>
      <c r="N47" s="65">
        <f t="shared" si="30"/>
        <v>0</v>
      </c>
      <c r="O47" s="65">
        <f t="shared" si="31"/>
        <v>0</v>
      </c>
      <c r="P47" s="65">
        <f t="shared" si="32"/>
        <v>0</v>
      </c>
      <c r="Q47" s="65">
        <f t="shared" si="33"/>
        <v>0</v>
      </c>
      <c r="R47" s="142">
        <v>0</v>
      </c>
      <c r="S47" s="142">
        <v>0</v>
      </c>
      <c r="T47" s="142">
        <v>0</v>
      </c>
      <c r="U47" s="142">
        <v>0</v>
      </c>
      <c r="V47" s="142">
        <v>0</v>
      </c>
      <c r="W47" s="142">
        <v>0</v>
      </c>
      <c r="X47" s="142">
        <v>0</v>
      </c>
      <c r="Y47" s="139"/>
    </row>
    <row r="48" ht="45">
      <c r="A48" s="63" t="s">
        <v>128</v>
      </c>
      <c r="B48" s="66"/>
      <c r="C48" s="67" t="s">
        <v>35</v>
      </c>
      <c r="D48" s="142">
        <v>0</v>
      </c>
      <c r="E48" s="142">
        <v>0</v>
      </c>
      <c r="F48" s="142">
        <v>0</v>
      </c>
      <c r="G48" s="142">
        <v>0</v>
      </c>
      <c r="H48" s="142">
        <v>0</v>
      </c>
      <c r="I48" s="142">
        <v>0</v>
      </c>
      <c r="J48" s="142">
        <v>0</v>
      </c>
      <c r="K48" s="65">
        <f t="shared" si="23"/>
        <v>0</v>
      </c>
      <c r="L48" s="65">
        <f t="shared" si="28"/>
        <v>0</v>
      </c>
      <c r="M48" s="65">
        <f t="shared" si="29"/>
        <v>0</v>
      </c>
      <c r="N48" s="65">
        <f t="shared" si="30"/>
        <v>0</v>
      </c>
      <c r="O48" s="65">
        <f t="shared" si="31"/>
        <v>0</v>
      </c>
      <c r="P48" s="65">
        <f t="shared" si="32"/>
        <v>0</v>
      </c>
      <c r="Q48" s="65">
        <f t="shared" si="33"/>
        <v>0</v>
      </c>
      <c r="R48" s="142">
        <v>0</v>
      </c>
      <c r="S48" s="142">
        <v>0</v>
      </c>
      <c r="T48" s="142">
        <v>0</v>
      </c>
      <c r="U48" s="142">
        <v>0</v>
      </c>
      <c r="V48" s="142">
        <v>0</v>
      </c>
      <c r="W48" s="142">
        <v>0</v>
      </c>
      <c r="X48" s="142">
        <v>0</v>
      </c>
      <c r="Y48" s="139"/>
    </row>
    <row r="49" ht="15">
      <c r="A49" s="63" t="s">
        <v>129</v>
      </c>
      <c r="B49" s="66"/>
      <c r="C49" s="68" t="s">
        <v>37</v>
      </c>
      <c r="D49" s="142">
        <v>0</v>
      </c>
      <c r="E49" s="142">
        <v>0</v>
      </c>
      <c r="F49" s="142">
        <v>0</v>
      </c>
      <c r="G49" s="142">
        <v>0</v>
      </c>
      <c r="H49" s="142">
        <v>0</v>
      </c>
      <c r="I49" s="142">
        <v>0</v>
      </c>
      <c r="J49" s="142">
        <v>0</v>
      </c>
      <c r="K49" s="65">
        <f t="shared" si="23"/>
        <v>0</v>
      </c>
      <c r="L49" s="65">
        <f t="shared" si="28"/>
        <v>0</v>
      </c>
      <c r="M49" s="65">
        <f t="shared" si="29"/>
        <v>0</v>
      </c>
      <c r="N49" s="65">
        <f t="shared" si="30"/>
        <v>0</v>
      </c>
      <c r="O49" s="65">
        <f t="shared" si="31"/>
        <v>0</v>
      </c>
      <c r="P49" s="65">
        <f t="shared" si="32"/>
        <v>0</v>
      </c>
      <c r="Q49" s="65">
        <f t="shared" si="33"/>
        <v>0</v>
      </c>
      <c r="R49" s="142">
        <v>0</v>
      </c>
      <c r="S49" s="142">
        <v>0</v>
      </c>
      <c r="T49" s="142">
        <v>0</v>
      </c>
      <c r="U49" s="142">
        <v>0</v>
      </c>
      <c r="V49" s="142">
        <v>0</v>
      </c>
      <c r="W49" s="142">
        <v>0</v>
      </c>
      <c r="X49" s="142">
        <v>0</v>
      </c>
      <c r="Y49" s="139"/>
    </row>
    <row r="50" ht="72" customHeight="1">
      <c r="A50" s="63" t="s">
        <v>130</v>
      </c>
      <c r="B50" s="66"/>
      <c r="C50" s="69" t="s">
        <v>39</v>
      </c>
      <c r="D50" s="142">
        <v>0</v>
      </c>
      <c r="E50" s="142">
        <v>0</v>
      </c>
      <c r="F50" s="142">
        <v>0</v>
      </c>
      <c r="G50" s="142">
        <v>0</v>
      </c>
      <c r="H50" s="142">
        <v>0</v>
      </c>
      <c r="I50" s="142">
        <v>0</v>
      </c>
      <c r="J50" s="142">
        <v>0</v>
      </c>
      <c r="K50" s="65">
        <f t="shared" si="23"/>
        <v>0</v>
      </c>
      <c r="L50" s="65">
        <f t="shared" si="28"/>
        <v>0</v>
      </c>
      <c r="M50" s="65">
        <f t="shared" si="29"/>
        <v>0</v>
      </c>
      <c r="N50" s="65">
        <f t="shared" si="30"/>
        <v>0</v>
      </c>
      <c r="O50" s="65">
        <f t="shared" si="31"/>
        <v>0</v>
      </c>
      <c r="P50" s="65">
        <f t="shared" si="32"/>
        <v>0</v>
      </c>
      <c r="Q50" s="65">
        <f t="shared" si="33"/>
        <v>0</v>
      </c>
      <c r="R50" s="142">
        <v>0</v>
      </c>
      <c r="S50" s="142">
        <v>0</v>
      </c>
      <c r="T50" s="142">
        <v>0</v>
      </c>
      <c r="U50" s="142">
        <v>0</v>
      </c>
      <c r="V50" s="142">
        <v>0</v>
      </c>
      <c r="W50" s="142">
        <v>0</v>
      </c>
      <c r="X50" s="142">
        <v>0</v>
      </c>
      <c r="Y50" s="139"/>
    </row>
    <row r="51" ht="45" customHeight="1">
      <c r="A51" s="63" t="s">
        <v>131</v>
      </c>
      <c r="B51" s="70" t="s">
        <v>41</v>
      </c>
      <c r="C51" s="70"/>
      <c r="D51" s="142">
        <v>0</v>
      </c>
      <c r="E51" s="142">
        <v>0</v>
      </c>
      <c r="F51" s="142">
        <v>0</v>
      </c>
      <c r="G51" s="142">
        <v>0</v>
      </c>
      <c r="H51" s="142">
        <v>0</v>
      </c>
      <c r="I51" s="142">
        <v>0</v>
      </c>
      <c r="J51" s="142">
        <v>0</v>
      </c>
      <c r="K51" s="65">
        <f t="shared" si="23"/>
        <v>0</v>
      </c>
      <c r="L51" s="65">
        <f t="shared" si="28"/>
        <v>0</v>
      </c>
      <c r="M51" s="65">
        <f t="shared" si="29"/>
        <v>0</v>
      </c>
      <c r="N51" s="65">
        <f t="shared" si="30"/>
        <v>0</v>
      </c>
      <c r="O51" s="65">
        <f t="shared" si="31"/>
        <v>0</v>
      </c>
      <c r="P51" s="65">
        <f t="shared" si="32"/>
        <v>0</v>
      </c>
      <c r="Q51" s="65">
        <f t="shared" si="33"/>
        <v>0</v>
      </c>
      <c r="R51" s="142">
        <v>0</v>
      </c>
      <c r="S51" s="142">
        <v>0</v>
      </c>
      <c r="T51" s="142">
        <v>0</v>
      </c>
      <c r="U51" s="142">
        <v>0</v>
      </c>
      <c r="V51" s="142">
        <v>0</v>
      </c>
      <c r="W51" s="142">
        <v>0</v>
      </c>
      <c r="X51" s="142">
        <v>0</v>
      </c>
      <c r="Y51" s="139"/>
    </row>
    <row r="52" ht="45" customHeight="1">
      <c r="A52" s="63" t="s">
        <v>132</v>
      </c>
      <c r="B52" s="64" t="s">
        <v>43</v>
      </c>
      <c r="C52" s="64"/>
      <c r="D52" s="142">
        <v>0</v>
      </c>
      <c r="E52" s="142">
        <v>0</v>
      </c>
      <c r="F52" s="142">
        <v>0</v>
      </c>
      <c r="G52" s="142">
        <v>0</v>
      </c>
      <c r="H52" s="142">
        <v>0</v>
      </c>
      <c r="I52" s="142">
        <v>0</v>
      </c>
      <c r="J52" s="142">
        <v>0</v>
      </c>
      <c r="K52" s="65">
        <f t="shared" si="23"/>
        <v>0</v>
      </c>
      <c r="L52" s="65">
        <f t="shared" si="28"/>
        <v>0</v>
      </c>
      <c r="M52" s="65">
        <f t="shared" si="29"/>
        <v>0</v>
      </c>
      <c r="N52" s="65">
        <f t="shared" si="30"/>
        <v>0</v>
      </c>
      <c r="O52" s="65">
        <f t="shared" si="31"/>
        <v>0</v>
      </c>
      <c r="P52" s="65">
        <f t="shared" si="32"/>
        <v>0</v>
      </c>
      <c r="Q52" s="65">
        <f t="shared" si="33"/>
        <v>0</v>
      </c>
      <c r="R52" s="142">
        <v>0</v>
      </c>
      <c r="S52" s="142">
        <v>0</v>
      </c>
      <c r="T52" s="142">
        <v>0</v>
      </c>
      <c r="U52" s="142">
        <v>0</v>
      </c>
      <c r="V52" s="142">
        <v>0</v>
      </c>
      <c r="W52" s="142">
        <v>0</v>
      </c>
      <c r="X52" s="142">
        <v>0</v>
      </c>
      <c r="Y52" s="139"/>
    </row>
    <row r="53" ht="45" customHeight="1">
      <c r="A53" s="63" t="s">
        <v>133</v>
      </c>
      <c r="B53" s="64" t="s">
        <v>45</v>
      </c>
      <c r="C53" s="64"/>
      <c r="D53" s="142">
        <v>0</v>
      </c>
      <c r="E53" s="142">
        <v>0</v>
      </c>
      <c r="F53" s="142">
        <v>0</v>
      </c>
      <c r="G53" s="142">
        <v>0</v>
      </c>
      <c r="H53" s="142">
        <v>0</v>
      </c>
      <c r="I53" s="142">
        <v>0</v>
      </c>
      <c r="J53" s="142">
        <v>0</v>
      </c>
      <c r="K53" s="65">
        <f t="shared" si="23"/>
        <v>0</v>
      </c>
      <c r="L53" s="65">
        <f t="shared" si="28"/>
        <v>0</v>
      </c>
      <c r="M53" s="65">
        <f t="shared" si="29"/>
        <v>0</v>
      </c>
      <c r="N53" s="65">
        <f t="shared" si="30"/>
        <v>0</v>
      </c>
      <c r="O53" s="65">
        <f t="shared" si="31"/>
        <v>0</v>
      </c>
      <c r="P53" s="65">
        <f t="shared" si="32"/>
        <v>0</v>
      </c>
      <c r="Q53" s="65">
        <f t="shared" si="33"/>
        <v>0</v>
      </c>
      <c r="R53" s="142">
        <v>0</v>
      </c>
      <c r="S53" s="142">
        <v>0</v>
      </c>
      <c r="T53" s="142">
        <v>0</v>
      </c>
      <c r="U53" s="142">
        <v>0</v>
      </c>
      <c r="V53" s="142">
        <v>0</v>
      </c>
      <c r="W53" s="142">
        <v>0</v>
      </c>
      <c r="X53" s="142">
        <v>0</v>
      </c>
      <c r="Y53" s="139"/>
    </row>
  </sheetData>
  <mergeCells count="43">
    <mergeCell ref="B1:J1"/>
    <mergeCell ref="A2:Z2"/>
    <mergeCell ref="A4:Z4"/>
    <mergeCell ref="A6:A7"/>
    <mergeCell ref="B6:C7"/>
    <mergeCell ref="D6:J6"/>
    <mergeCell ref="K6:Q6"/>
    <mergeCell ref="R6:X6"/>
    <mergeCell ref="Y6:Y7"/>
    <mergeCell ref="B8:C8"/>
    <mergeCell ref="D8:J8"/>
    <mergeCell ref="K8:Q8"/>
    <mergeCell ref="R8:X8"/>
    <mergeCell ref="B9:C9"/>
    <mergeCell ref="Y9:Y17"/>
    <mergeCell ref="B10:C10"/>
    <mergeCell ref="B15:C15"/>
    <mergeCell ref="B16:C16"/>
    <mergeCell ref="B17:C17"/>
    <mergeCell ref="B18:C18"/>
    <mergeCell ref="Y18:Y26"/>
    <mergeCell ref="B19:C19"/>
    <mergeCell ref="B24:C24"/>
    <mergeCell ref="B25:C25"/>
    <mergeCell ref="B26:C26"/>
    <mergeCell ref="B27:C27"/>
    <mergeCell ref="Y27:Y35"/>
    <mergeCell ref="B28:C28"/>
    <mergeCell ref="B33:C33"/>
    <mergeCell ref="B34:C34"/>
    <mergeCell ref="B35:C35"/>
    <mergeCell ref="B36:C36"/>
    <mergeCell ref="Y36:Y44"/>
    <mergeCell ref="B37:C37"/>
    <mergeCell ref="B42:C42"/>
    <mergeCell ref="B43:C43"/>
    <mergeCell ref="B44:C44"/>
    <mergeCell ref="B45:C45"/>
    <mergeCell ref="Y45:Y53"/>
    <mergeCell ref="B46:C46"/>
    <mergeCell ref="B51:C51"/>
    <mergeCell ref="B52:C52"/>
    <mergeCell ref="B53:C53"/>
  </mergeCells>
  <printOptions headings="0" gridLines="0"/>
  <pageMargins left="0.69999999999999996" right="0.69999999999999996" top="0.75" bottom="0.75" header="0.29999999999999999" footer="0.29999999999999999"/>
  <pageSetup paperSize="9" scale="100" firstPageNumber="214748364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A1" activeCellId="0" sqref="A1"/>
    </sheetView>
  </sheetViews>
  <sheetFormatPr defaultRowHeight="14.25"/>
  <cols>
    <col customWidth="1" min="1" max="1" width="16.28125"/>
    <col customWidth="1" min="2" max="2" width="21.8515625"/>
    <col customWidth="1" min="3" max="3" width="22.7109375"/>
    <col customWidth="1" min="4" max="4" width="28.7109375"/>
    <col customWidth="1" min="5" max="5" width="34.140625"/>
    <col customWidth="1" min="6" max="6" width="32.57421875"/>
    <col customWidth="1" min="7" max="7" width="50.8515625"/>
  </cols>
  <sheetData>
    <row r="1">
      <c r="A1" s="143" t="s">
        <v>134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4"/>
      <c r="Z1" s="144"/>
      <c r="AA1" s="144"/>
    </row>
    <row r="2">
      <c r="A2" s="145"/>
      <c r="B2" s="144"/>
      <c r="C2" s="2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</row>
    <row r="3">
      <c r="A3" s="146" t="s">
        <v>135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ht="33.75" customHeight="1">
      <c r="A4" s="147" t="s">
        <v>2</v>
      </c>
      <c r="B4" s="148" t="s">
        <v>3</v>
      </c>
      <c r="C4" s="149"/>
      <c r="D4" s="150" t="s">
        <v>136</v>
      </c>
      <c r="E4" s="150" t="s">
        <v>137</v>
      </c>
      <c r="F4" s="150" t="s">
        <v>104</v>
      </c>
      <c r="G4" s="150" t="s">
        <v>138</v>
      </c>
      <c r="H4" s="151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</row>
    <row r="5" ht="84" customHeight="1">
      <c r="A5" s="152">
        <v>1</v>
      </c>
      <c r="B5" s="153" t="s">
        <v>107</v>
      </c>
      <c r="C5" s="154"/>
      <c r="D5" s="155" t="s">
        <v>139</v>
      </c>
      <c r="E5" s="155" t="s">
        <v>140</v>
      </c>
      <c r="F5" s="156" t="s">
        <v>22</v>
      </c>
      <c r="G5" s="157" t="s">
        <v>141</v>
      </c>
      <c r="H5" s="151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</row>
    <row r="6" ht="33.75" customHeight="1">
      <c r="A6" s="158">
        <v>2</v>
      </c>
      <c r="B6" s="159" t="s">
        <v>142</v>
      </c>
      <c r="C6" s="160"/>
      <c r="D6" s="161" t="s">
        <v>11</v>
      </c>
      <c r="E6" s="162" t="s">
        <v>143</v>
      </c>
      <c r="F6" s="156"/>
      <c r="G6" s="155"/>
      <c r="H6" s="151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</row>
    <row r="7">
      <c r="A7" s="158">
        <v>3</v>
      </c>
      <c r="B7" s="159" t="s">
        <v>109</v>
      </c>
      <c r="C7" s="160"/>
      <c r="D7" s="161" t="s">
        <v>11</v>
      </c>
      <c r="E7" s="163" t="s">
        <v>110</v>
      </c>
      <c r="F7" s="156"/>
      <c r="G7" s="155"/>
      <c r="H7" s="151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</row>
    <row r="8">
      <c r="A8" s="164">
        <v>4</v>
      </c>
      <c r="B8" s="165" t="s">
        <v>144</v>
      </c>
      <c r="C8" s="166" t="s">
        <v>145</v>
      </c>
      <c r="D8" s="163" t="s">
        <v>11</v>
      </c>
      <c r="E8" s="167" t="s">
        <v>146</v>
      </c>
      <c r="F8" s="156"/>
      <c r="G8" s="155"/>
      <c r="H8" s="151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</row>
    <row r="9" ht="34.5" customHeight="1">
      <c r="A9" s="158"/>
      <c r="B9" s="168"/>
      <c r="C9" s="166" t="s">
        <v>147</v>
      </c>
      <c r="D9" s="163" t="s">
        <v>11</v>
      </c>
      <c r="E9" s="167" t="s">
        <v>148</v>
      </c>
      <c r="F9" s="156"/>
      <c r="G9" s="155"/>
      <c r="H9" s="151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</row>
    <row r="10">
      <c r="A10" s="164">
        <v>5</v>
      </c>
      <c r="B10" s="169" t="s">
        <v>149</v>
      </c>
      <c r="C10" s="170" t="s">
        <v>147</v>
      </c>
      <c r="D10" s="163" t="s">
        <v>11</v>
      </c>
      <c r="E10" s="163">
        <v>2025</v>
      </c>
      <c r="F10" s="156"/>
      <c r="G10" s="155"/>
      <c r="H10" s="151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</row>
    <row r="11">
      <c r="A11" s="158"/>
      <c r="B11" s="171"/>
      <c r="C11" s="172" t="s">
        <v>145</v>
      </c>
      <c r="D11" s="163" t="s">
        <v>11</v>
      </c>
      <c r="E11" s="163">
        <v>1</v>
      </c>
      <c r="F11" s="156"/>
      <c r="G11" s="155"/>
      <c r="H11" s="151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</row>
    <row r="12">
      <c r="A12" s="158"/>
      <c r="B12" s="171"/>
      <c r="C12" s="172" t="s">
        <v>147</v>
      </c>
      <c r="D12" s="163" t="s">
        <v>11</v>
      </c>
      <c r="E12" s="163" t="s">
        <v>150</v>
      </c>
      <c r="F12" s="156"/>
      <c r="G12" s="155"/>
      <c r="H12" s="151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</row>
    <row r="13" ht="20.25" customHeight="1">
      <c r="A13" s="158"/>
      <c r="B13" s="171"/>
      <c r="C13" s="172" t="s">
        <v>145</v>
      </c>
      <c r="D13" s="163" t="s">
        <v>11</v>
      </c>
      <c r="E13" s="163">
        <v>0</v>
      </c>
      <c r="F13" s="156"/>
      <c r="G13" s="155"/>
      <c r="H13" s="151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</row>
  </sheetData>
  <mergeCells count="11">
    <mergeCell ref="A1:X1"/>
    <mergeCell ref="A3:AA3"/>
    <mergeCell ref="B4:C4"/>
    <mergeCell ref="B5:C5"/>
    <mergeCell ref="G5:G13"/>
    <mergeCell ref="B6:C6"/>
    <mergeCell ref="B7:C7"/>
    <mergeCell ref="A8:A9"/>
    <mergeCell ref="B8:B9"/>
    <mergeCell ref="A10:A13"/>
    <mergeCell ref="B10:B13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rstPageNumber="214748364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Р7-Офис/7.0.1.62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Кирякова А.В.</dc:creator>
  <cp:revision>16</cp:revision>
  <dcterms:created xsi:type="dcterms:W3CDTF">2006-09-16T00:00:00Z</dcterms:created>
  <dcterms:modified xsi:type="dcterms:W3CDTF">2025-11-25T07:33:40Z</dcterms:modified>
</cp:coreProperties>
</file>